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xr:revisionPtr revIDLastSave="0" documentId="8_{680827F9-79F7-4C9D-9478-E8F27BE2B6B9}" xr6:coauthVersionLast="45" xr6:coauthVersionMax="45" xr10:uidLastSave="{00000000-0000-0000-0000-000000000000}"/>
  <bookViews>
    <workbookView xWindow="-120" yWindow="-120" windowWidth="20730" windowHeight="11160" tabRatio="891" xr2:uid="{00000000-000D-0000-FFFF-FFFF00000000}"/>
  </bookViews>
  <sheets>
    <sheet name="Concentrado" sheetId="1" r:id="rId1"/>
    <sheet name="Rubro 1. Recursos humanos" sheetId="11" r:id="rId2"/>
    <sheet name="Rubro 2. Recursos sustantivos" sheetId="13" r:id="rId3"/>
    <sheet name="Rubro 3. Papelería y mat difus" sheetId="14" r:id="rId4"/>
    <sheet name="Rubro 4. Viáticos, transp otr" sheetId="15" r:id="rId5"/>
    <sheet name="Rubros" sheetId="6" state="hidden" r:id="rId6"/>
  </sheets>
  <definedNames>
    <definedName name="_xlnm.Print_Area" localSheetId="0">Concentrado!$A$1:$Q$62</definedName>
    <definedName name="_xlnm.Print_Area" localSheetId="1">'Rubro 1. Recursos humanos'!$A$1:$T$68</definedName>
    <definedName name="_xlnm.Print_Area" localSheetId="2">'Rubro 2. Recursos sustantivos'!$A$1:$T$89</definedName>
    <definedName name="_xlnm.Print_Area" localSheetId="3">'Rubro 3. Papelería y mat difus'!$A$1:$T$78</definedName>
    <definedName name="_xlnm.Print_Area" localSheetId="4">'Rubro 4. Viáticos, transp otr'!$A$1:$T$167</definedName>
    <definedName name="_xlnm.Print_Titles" localSheetId="0">Concentrado!$1:$19</definedName>
    <definedName name="_xlnm.Print_Titles" localSheetId="1">'Rubro 1. Recursos humanos'!$1:$20</definedName>
    <definedName name="_xlnm.Print_Titles" localSheetId="2">'Rubro 2. Recursos sustantivos'!$1:$20</definedName>
    <definedName name="_xlnm.Print_Titles" localSheetId="3">'Rubro 3. Papelería y mat difus'!$1:$20</definedName>
    <definedName name="_xlnm.Print_Titles" localSheetId="4">'Rubro 4. Viáticos, transp otr'!$1:$20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5" i="14" l="1"/>
  <c r="T45" i="14" s="1"/>
  <c r="R52" i="13"/>
  <c r="R53" i="13"/>
  <c r="R54" i="13"/>
  <c r="R55" i="13"/>
  <c r="R56" i="13"/>
  <c r="R152" i="15"/>
  <c r="T152" i="15" s="1"/>
  <c r="R28" i="14" l="1"/>
  <c r="T28" i="14" s="1"/>
  <c r="R27" i="14"/>
  <c r="T27" i="14" s="1"/>
  <c r="R26" i="14"/>
  <c r="T26" i="14" s="1"/>
  <c r="R29" i="14"/>
  <c r="T29" i="14" s="1"/>
  <c r="R30" i="14"/>
  <c r="T30" i="14" s="1"/>
  <c r="R31" i="14"/>
  <c r="T31" i="14" s="1"/>
  <c r="R40" i="14" l="1"/>
  <c r="T40" i="14" s="1"/>
  <c r="R41" i="14"/>
  <c r="T41" i="14" s="1"/>
  <c r="R42" i="14"/>
  <c r="T42" i="14" s="1"/>
  <c r="R43" i="14"/>
  <c r="T43" i="14" s="1"/>
  <c r="R44" i="14"/>
  <c r="T44" i="14" s="1"/>
  <c r="R46" i="14"/>
  <c r="T46" i="14" s="1"/>
  <c r="R68" i="15" l="1"/>
  <c r="T68" i="15" s="1"/>
  <c r="R69" i="15"/>
  <c r="T69" i="15" s="1"/>
  <c r="R70" i="15"/>
  <c r="T70" i="15" s="1"/>
  <c r="R71" i="15"/>
  <c r="T71" i="15" s="1"/>
  <c r="R72" i="15"/>
  <c r="T72" i="15" s="1"/>
  <c r="R73" i="15"/>
  <c r="T73" i="15" s="1"/>
  <c r="R74" i="15"/>
  <c r="T74" i="15" s="1"/>
  <c r="R138" i="15"/>
  <c r="T138" i="15" s="1"/>
  <c r="R139" i="15"/>
  <c r="T139" i="15" s="1"/>
  <c r="R140" i="15"/>
  <c r="T140" i="15" s="1"/>
  <c r="R141" i="15"/>
  <c r="T141" i="15" s="1"/>
  <c r="R142" i="15"/>
  <c r="T142" i="15" s="1"/>
  <c r="R143" i="15"/>
  <c r="T143" i="15" s="1"/>
  <c r="R144" i="15"/>
  <c r="T144" i="15" s="1"/>
  <c r="R145" i="15"/>
  <c r="T145" i="15" s="1"/>
  <c r="R146" i="15"/>
  <c r="T146" i="15" s="1"/>
  <c r="R147" i="15"/>
  <c r="T147" i="15" s="1"/>
  <c r="R148" i="15"/>
  <c r="T148" i="15" s="1"/>
  <c r="R149" i="15"/>
  <c r="T149" i="15" s="1"/>
  <c r="R150" i="15"/>
  <c r="T150" i="15" s="1"/>
  <c r="R151" i="15"/>
  <c r="T151" i="15" s="1"/>
  <c r="R153" i="15"/>
  <c r="T153" i="15" s="1"/>
  <c r="R51" i="13"/>
  <c r="T51" i="13" s="1"/>
  <c r="T56" i="13"/>
  <c r="R57" i="13"/>
  <c r="T57" i="13" s="1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87" i="15"/>
  <c r="T87" i="15" s="1"/>
  <c r="R88" i="15"/>
  <c r="T88" i="15" s="1"/>
  <c r="R89" i="15"/>
  <c r="T89" i="15" s="1"/>
  <c r="R67" i="15"/>
  <c r="T67" i="15" s="1"/>
  <c r="R43" i="15"/>
  <c r="T43" i="15" s="1"/>
  <c r="R44" i="15"/>
  <c r="T44" i="15" s="1"/>
  <c r="R45" i="15"/>
  <c r="T45" i="15" s="1"/>
  <c r="R46" i="15"/>
  <c r="T46" i="15" s="1"/>
  <c r="R47" i="15"/>
  <c r="T47" i="15" s="1"/>
  <c r="R48" i="15"/>
  <c r="T48" i="15" s="1"/>
  <c r="R49" i="15"/>
  <c r="T49" i="15" s="1"/>
  <c r="R50" i="15"/>
  <c r="T50" i="15" s="1"/>
  <c r="R51" i="15"/>
  <c r="T51" i="15" s="1"/>
  <c r="R52" i="15"/>
  <c r="T52" i="15" s="1"/>
  <c r="R53" i="15"/>
  <c r="T53" i="15" s="1"/>
  <c r="R54" i="15"/>
  <c r="T54" i="15" s="1"/>
  <c r="R55" i="15"/>
  <c r="T55" i="15" s="1"/>
  <c r="R56" i="15"/>
  <c r="T56" i="15" s="1"/>
  <c r="R57" i="15"/>
  <c r="T57" i="15" s="1"/>
  <c r="R58" i="15"/>
  <c r="T58" i="15" s="1"/>
  <c r="R59" i="15"/>
  <c r="T59" i="15" s="1"/>
  <c r="R60" i="15"/>
  <c r="T60" i="15" s="1"/>
  <c r="R65" i="15"/>
  <c r="T65" i="15" s="1"/>
  <c r="R66" i="15"/>
  <c r="T66" i="15" s="1"/>
  <c r="R97" i="15" l="1"/>
  <c r="T97" i="15" s="1"/>
  <c r="R98" i="15"/>
  <c r="T98" i="15" s="1"/>
  <c r="R99" i="15"/>
  <c r="T99" i="15" s="1"/>
  <c r="R100" i="15"/>
  <c r="T100" i="15" s="1"/>
  <c r="R101" i="15"/>
  <c r="T101" i="15" s="1"/>
  <c r="R102" i="15"/>
  <c r="T102" i="15" s="1"/>
  <c r="R103" i="15"/>
  <c r="T103" i="15" s="1"/>
  <c r="R104" i="15"/>
  <c r="T104" i="15" s="1"/>
  <c r="R105" i="15"/>
  <c r="T105" i="15" s="1"/>
  <c r="R106" i="15"/>
  <c r="T106" i="15" s="1"/>
  <c r="T111" i="15"/>
  <c r="T119" i="15"/>
  <c r="T120" i="15"/>
  <c r="T121" i="15"/>
  <c r="R80" i="15"/>
  <c r="T80" i="15" s="1"/>
  <c r="R81" i="15"/>
  <c r="T81" i="15" s="1"/>
  <c r="R82" i="15"/>
  <c r="T82" i="15" s="1"/>
  <c r="R83" i="15"/>
  <c r="T83" i="15" s="1"/>
  <c r="R84" i="15"/>
  <c r="T84" i="15" s="1"/>
  <c r="R85" i="15"/>
  <c r="T85" i="15" s="1"/>
  <c r="R86" i="15"/>
  <c r="T86" i="15" s="1"/>
  <c r="R26" i="15"/>
  <c r="T26" i="15" s="1"/>
  <c r="R27" i="15"/>
  <c r="T27" i="15" s="1"/>
  <c r="R28" i="15"/>
  <c r="T28" i="15" s="1"/>
  <c r="R29" i="15"/>
  <c r="T29" i="15" s="1"/>
  <c r="R30" i="15"/>
  <c r="T30" i="15" s="1"/>
  <c r="R31" i="15"/>
  <c r="T31" i="15" s="1"/>
  <c r="R32" i="15"/>
  <c r="T32" i="15" s="1"/>
  <c r="R33" i="15"/>
  <c r="T33" i="15" s="1"/>
  <c r="R34" i="15"/>
  <c r="T34" i="15" s="1"/>
  <c r="R35" i="15"/>
  <c r="T35" i="15" s="1"/>
  <c r="R36" i="15"/>
  <c r="T36" i="15" s="1"/>
  <c r="R37" i="15"/>
  <c r="T37" i="15" s="1"/>
  <c r="R38" i="15"/>
  <c r="T38" i="15" s="1"/>
  <c r="R39" i="15"/>
  <c r="T39" i="15" s="1"/>
  <c r="R40" i="15"/>
  <c r="T40" i="15" s="1"/>
  <c r="R41" i="15"/>
  <c r="T41" i="15" s="1"/>
  <c r="R42" i="15"/>
  <c r="T42" i="15" s="1"/>
  <c r="R33" i="13"/>
  <c r="T33" i="13" s="1"/>
  <c r="R34" i="13"/>
  <c r="T34" i="13" s="1"/>
  <c r="R35" i="13"/>
  <c r="T35" i="13" s="1"/>
  <c r="R36" i="13"/>
  <c r="T36" i="13" s="1"/>
  <c r="R37" i="13"/>
  <c r="T37" i="13" s="1"/>
  <c r="R38" i="13"/>
  <c r="T38" i="13" s="1"/>
  <c r="R39" i="13"/>
  <c r="T39" i="13" s="1"/>
  <c r="R40" i="13"/>
  <c r="T40" i="13" s="1"/>
  <c r="R41" i="13"/>
  <c r="T41" i="13" s="1"/>
  <c r="R42" i="13"/>
  <c r="T42" i="13" s="1"/>
  <c r="R43" i="13"/>
  <c r="T43" i="13" s="1"/>
  <c r="R44" i="13"/>
  <c r="T44" i="13" s="1"/>
  <c r="R45" i="13"/>
  <c r="T45" i="13" s="1"/>
  <c r="R46" i="13"/>
  <c r="T46" i="13" s="1"/>
  <c r="R47" i="13"/>
  <c r="T47" i="13" s="1"/>
  <c r="P154" i="15" l="1"/>
  <c r="M47" i="1" s="1"/>
  <c r="O154" i="15"/>
  <c r="L47" i="1" s="1"/>
  <c r="N154" i="15"/>
  <c r="K47" i="1" s="1"/>
  <c r="M154" i="15"/>
  <c r="P131" i="15"/>
  <c r="M46" i="1" s="1"/>
  <c r="O131" i="15"/>
  <c r="L46" i="1" s="1"/>
  <c r="N131" i="15"/>
  <c r="K46" i="1" s="1"/>
  <c r="M131" i="15"/>
  <c r="P122" i="15"/>
  <c r="M45" i="1" s="1"/>
  <c r="O122" i="15"/>
  <c r="L45" i="1" s="1"/>
  <c r="N122" i="15"/>
  <c r="K45" i="1" s="1"/>
  <c r="M122" i="15"/>
  <c r="N90" i="15"/>
  <c r="K44" i="1" s="1"/>
  <c r="O90" i="15"/>
  <c r="L44" i="1" s="1"/>
  <c r="P90" i="15"/>
  <c r="M44" i="1" s="1"/>
  <c r="N75" i="15"/>
  <c r="K43" i="1" s="1"/>
  <c r="O75" i="15"/>
  <c r="L43" i="1" s="1"/>
  <c r="P75" i="15"/>
  <c r="M43" i="1" s="1"/>
  <c r="R39" i="14"/>
  <c r="R25" i="14"/>
  <c r="R24" i="14"/>
  <c r="R23" i="14"/>
  <c r="R22" i="14"/>
  <c r="R38" i="14"/>
  <c r="R37" i="14"/>
  <c r="R36" i="14"/>
  <c r="R35" i="14"/>
  <c r="R55" i="14"/>
  <c r="R54" i="14"/>
  <c r="R53" i="14"/>
  <c r="R52" i="14"/>
  <c r="R51" i="14"/>
  <c r="R50" i="14"/>
  <c r="R64" i="14"/>
  <c r="R63" i="14"/>
  <c r="R61" i="14"/>
  <c r="R60" i="14"/>
  <c r="R59" i="14"/>
  <c r="R62" i="14"/>
  <c r="O65" i="14"/>
  <c r="L39" i="1" s="1"/>
  <c r="P65" i="14"/>
  <c r="M39" i="1" s="1"/>
  <c r="Q65" i="14"/>
  <c r="N39" i="1" s="1"/>
  <c r="O56" i="14"/>
  <c r="L38" i="1" s="1"/>
  <c r="P56" i="14"/>
  <c r="M38" i="1" s="1"/>
  <c r="Q56" i="14"/>
  <c r="N38" i="1" s="1"/>
  <c r="O47" i="14"/>
  <c r="L37" i="1" s="1"/>
  <c r="P47" i="14"/>
  <c r="M37" i="1" s="1"/>
  <c r="Q47" i="14"/>
  <c r="N37" i="1" s="1"/>
  <c r="O32" i="14"/>
  <c r="L36" i="1" s="1"/>
  <c r="P32" i="14"/>
  <c r="M36" i="1" s="1"/>
  <c r="Q32" i="14"/>
  <c r="N36" i="1" s="1"/>
  <c r="O76" i="13"/>
  <c r="L32" i="1" s="1"/>
  <c r="P76" i="13"/>
  <c r="M32" i="1" s="1"/>
  <c r="O67" i="13"/>
  <c r="L31" i="1" s="1"/>
  <c r="P67" i="13"/>
  <c r="M31" i="1" s="1"/>
  <c r="O58" i="13"/>
  <c r="L30" i="1" s="1"/>
  <c r="P58" i="13"/>
  <c r="M30" i="1" s="1"/>
  <c r="O28" i="13"/>
  <c r="L29" i="1" s="1"/>
  <c r="P28" i="13"/>
  <c r="M29" i="1" s="1"/>
  <c r="N55" i="11"/>
  <c r="K25" i="1" s="1"/>
  <c r="O55" i="11"/>
  <c r="L25" i="1" s="1"/>
  <c r="P55" i="11"/>
  <c r="M25" i="1" s="1"/>
  <c r="N46" i="11"/>
  <c r="K24" i="1" s="1"/>
  <c r="O46" i="11"/>
  <c r="L24" i="1" s="1"/>
  <c r="P46" i="11"/>
  <c r="M24" i="1" s="1"/>
  <c r="N37" i="11"/>
  <c r="K23" i="1" s="1"/>
  <c r="O37" i="11"/>
  <c r="L23" i="1" s="1"/>
  <c r="P37" i="11"/>
  <c r="M23" i="1" s="1"/>
  <c r="N28" i="11"/>
  <c r="K22" i="1" s="1"/>
  <c r="O28" i="11"/>
  <c r="L22" i="1" s="1"/>
  <c r="P28" i="11"/>
  <c r="M22" i="1" s="1"/>
  <c r="I56" i="14"/>
  <c r="C14" i="11"/>
  <c r="E13" i="11"/>
  <c r="C13" i="11"/>
  <c r="E12" i="11"/>
  <c r="C12" i="11"/>
  <c r="C9" i="11"/>
  <c r="C11" i="11" s="1"/>
  <c r="C8" i="11"/>
  <c r="C7" i="11"/>
  <c r="C14" i="13"/>
  <c r="E13" i="13"/>
  <c r="C13" i="13"/>
  <c r="E12" i="13"/>
  <c r="C12" i="13"/>
  <c r="C9" i="13"/>
  <c r="C10" i="13" s="1"/>
  <c r="C8" i="13"/>
  <c r="C7" i="13"/>
  <c r="F13" i="15"/>
  <c r="F12" i="15"/>
  <c r="D14" i="15"/>
  <c r="D13" i="15"/>
  <c r="D12" i="15"/>
  <c r="D8" i="15"/>
  <c r="D7" i="15"/>
  <c r="E13" i="14"/>
  <c r="E12" i="14"/>
  <c r="C14" i="14"/>
  <c r="C13" i="14"/>
  <c r="C12" i="14"/>
  <c r="C9" i="14"/>
  <c r="C8" i="14"/>
  <c r="C7" i="14"/>
  <c r="L48" i="1" l="1"/>
  <c r="M48" i="1"/>
  <c r="L40" i="1"/>
  <c r="M40" i="1"/>
  <c r="M33" i="1"/>
  <c r="L33" i="1"/>
  <c r="Q66" i="14"/>
  <c r="P66" i="14"/>
  <c r="P155" i="15"/>
  <c r="P77" i="13"/>
  <c r="O66" i="14"/>
  <c r="O155" i="15"/>
  <c r="O77" i="13"/>
  <c r="N155" i="15"/>
  <c r="M26" i="1"/>
  <c r="P56" i="11"/>
  <c r="L26" i="1"/>
  <c r="O56" i="11"/>
  <c r="N56" i="11"/>
  <c r="C11" i="13"/>
  <c r="C10" i="11"/>
  <c r="B11" i="1"/>
  <c r="Q122" i="15"/>
  <c r="N45" i="1" s="1"/>
  <c r="J45" i="1"/>
  <c r="L122" i="15"/>
  <c r="I45" i="1" s="1"/>
  <c r="K122" i="15"/>
  <c r="H45" i="1" s="1"/>
  <c r="J122" i="15"/>
  <c r="G45" i="1" s="1"/>
  <c r="I122" i="15"/>
  <c r="F45" i="1" s="1"/>
  <c r="H122" i="15"/>
  <c r="E45" i="1" s="1"/>
  <c r="G122" i="15"/>
  <c r="D45" i="1" s="1"/>
  <c r="E122" i="15"/>
  <c r="B45" i="1" s="1"/>
  <c r="R96" i="15"/>
  <c r="T96" i="15" s="1"/>
  <c r="R95" i="15"/>
  <c r="T95" i="15" s="1"/>
  <c r="R94" i="15"/>
  <c r="T94" i="15" s="1"/>
  <c r="R93" i="15"/>
  <c r="T93" i="15" s="1"/>
  <c r="T92" i="15"/>
  <c r="Q154" i="15"/>
  <c r="N47" i="1" s="1"/>
  <c r="J47" i="1"/>
  <c r="L154" i="15"/>
  <c r="I47" i="1" s="1"/>
  <c r="K154" i="15"/>
  <c r="H47" i="1" s="1"/>
  <c r="J154" i="15"/>
  <c r="G47" i="1" s="1"/>
  <c r="I154" i="15"/>
  <c r="F47" i="1" s="1"/>
  <c r="H154" i="15"/>
  <c r="E47" i="1" s="1"/>
  <c r="G154" i="15"/>
  <c r="D47" i="1" s="1"/>
  <c r="E154" i="15"/>
  <c r="B47" i="1" s="1"/>
  <c r="R137" i="15"/>
  <c r="T137" i="15" s="1"/>
  <c r="R136" i="15"/>
  <c r="T136" i="15" s="1"/>
  <c r="R135" i="15"/>
  <c r="T135" i="15" s="1"/>
  <c r="R134" i="15"/>
  <c r="T134" i="15" s="1"/>
  <c r="T133" i="15"/>
  <c r="Q131" i="15"/>
  <c r="N46" i="1" s="1"/>
  <c r="J46" i="1"/>
  <c r="L131" i="15"/>
  <c r="I46" i="1" s="1"/>
  <c r="K131" i="15"/>
  <c r="H46" i="1" s="1"/>
  <c r="J131" i="15"/>
  <c r="G46" i="1" s="1"/>
  <c r="I131" i="15"/>
  <c r="F46" i="1" s="1"/>
  <c r="H131" i="15"/>
  <c r="E46" i="1" s="1"/>
  <c r="G131" i="15"/>
  <c r="E131" i="15"/>
  <c r="B46" i="1" s="1"/>
  <c r="R130" i="15"/>
  <c r="T130" i="15" s="1"/>
  <c r="R129" i="15"/>
  <c r="T129" i="15" s="1"/>
  <c r="R128" i="15"/>
  <c r="T128" i="15" s="1"/>
  <c r="R127" i="15"/>
  <c r="T127" i="15" s="1"/>
  <c r="R126" i="15"/>
  <c r="T126" i="15" s="1"/>
  <c r="R125" i="15"/>
  <c r="T125" i="15" s="1"/>
  <c r="T124" i="15"/>
  <c r="Q90" i="15"/>
  <c r="N44" i="1" s="1"/>
  <c r="M90" i="15"/>
  <c r="J44" i="1" s="1"/>
  <c r="L90" i="15"/>
  <c r="I44" i="1" s="1"/>
  <c r="K90" i="15"/>
  <c r="H44" i="1" s="1"/>
  <c r="J90" i="15"/>
  <c r="I90" i="15"/>
  <c r="F44" i="1" s="1"/>
  <c r="H90" i="15"/>
  <c r="E44" i="1" s="1"/>
  <c r="G90" i="15"/>
  <c r="D44" i="1" s="1"/>
  <c r="E90" i="15"/>
  <c r="B44" i="1" s="1"/>
  <c r="R79" i="15"/>
  <c r="T79" i="15" s="1"/>
  <c r="R78" i="15"/>
  <c r="T78" i="15" s="1"/>
  <c r="T77" i="15"/>
  <c r="Q75" i="15"/>
  <c r="N43" i="1" s="1"/>
  <c r="M75" i="15"/>
  <c r="L75" i="15"/>
  <c r="I43" i="1" s="1"/>
  <c r="K75" i="15"/>
  <c r="H43" i="1" s="1"/>
  <c r="J75" i="15"/>
  <c r="G43" i="1" s="1"/>
  <c r="I75" i="15"/>
  <c r="F43" i="1" s="1"/>
  <c r="H75" i="15"/>
  <c r="E43" i="1" s="1"/>
  <c r="G75" i="15"/>
  <c r="D43" i="1" s="1"/>
  <c r="E75" i="15"/>
  <c r="R25" i="15"/>
  <c r="T25" i="15" s="1"/>
  <c r="R24" i="15"/>
  <c r="T24" i="15" s="1"/>
  <c r="R23" i="15"/>
  <c r="T23" i="15" s="1"/>
  <c r="R22" i="15"/>
  <c r="T22" i="15" s="1"/>
  <c r="D11" i="15"/>
  <c r="D10" i="15"/>
  <c r="N65" i="14"/>
  <c r="K39" i="1" s="1"/>
  <c r="M65" i="14"/>
  <c r="J39" i="1" s="1"/>
  <c r="L65" i="14"/>
  <c r="I39" i="1" s="1"/>
  <c r="K65" i="14"/>
  <c r="H39" i="1" s="1"/>
  <c r="J65" i="14"/>
  <c r="G39" i="1" s="1"/>
  <c r="I65" i="14"/>
  <c r="F39" i="1" s="1"/>
  <c r="H65" i="14"/>
  <c r="E39" i="1" s="1"/>
  <c r="G65" i="14"/>
  <c r="E65" i="14"/>
  <c r="B39" i="1" s="1"/>
  <c r="T64" i="14"/>
  <c r="T63" i="14"/>
  <c r="T62" i="14"/>
  <c r="T61" i="14"/>
  <c r="T60" i="14"/>
  <c r="T59" i="14"/>
  <c r="T58" i="14"/>
  <c r="N56" i="14"/>
  <c r="K38" i="1" s="1"/>
  <c r="M56" i="14"/>
  <c r="J38" i="1" s="1"/>
  <c r="L56" i="14"/>
  <c r="I38" i="1" s="1"/>
  <c r="K56" i="14"/>
  <c r="H38" i="1" s="1"/>
  <c r="J56" i="14"/>
  <c r="G38" i="1" s="1"/>
  <c r="F38" i="1"/>
  <c r="H56" i="14"/>
  <c r="E38" i="1" s="1"/>
  <c r="G56" i="14"/>
  <c r="E56" i="14"/>
  <c r="B38" i="1" s="1"/>
  <c r="T55" i="14"/>
  <c r="T54" i="14"/>
  <c r="T53" i="14"/>
  <c r="T52" i="14"/>
  <c r="T51" i="14"/>
  <c r="T50" i="14"/>
  <c r="T49" i="14"/>
  <c r="N47" i="14"/>
  <c r="K37" i="1" s="1"/>
  <c r="M47" i="14"/>
  <c r="J37" i="1" s="1"/>
  <c r="L47" i="14"/>
  <c r="K47" i="14"/>
  <c r="H37" i="1" s="1"/>
  <c r="J47" i="14"/>
  <c r="G37" i="1" s="1"/>
  <c r="I47" i="14"/>
  <c r="F37" i="1" s="1"/>
  <c r="H47" i="14"/>
  <c r="G47" i="14"/>
  <c r="E47" i="14"/>
  <c r="B37" i="1" s="1"/>
  <c r="T39" i="14"/>
  <c r="T38" i="14"/>
  <c r="T37" i="14"/>
  <c r="T36" i="14"/>
  <c r="T35" i="14"/>
  <c r="T34" i="14"/>
  <c r="N32" i="14"/>
  <c r="K36" i="1" s="1"/>
  <c r="M32" i="14"/>
  <c r="L32" i="14"/>
  <c r="I36" i="1" s="1"/>
  <c r="K32" i="14"/>
  <c r="H36" i="1" s="1"/>
  <c r="J32" i="14"/>
  <c r="I32" i="14"/>
  <c r="H32" i="14"/>
  <c r="E36" i="1" s="1"/>
  <c r="G32" i="14"/>
  <c r="E32" i="14"/>
  <c r="B36" i="1" s="1"/>
  <c r="T25" i="14"/>
  <c r="T24" i="14"/>
  <c r="T23" i="14"/>
  <c r="T22" i="14"/>
  <c r="C11" i="14"/>
  <c r="C10" i="14"/>
  <c r="Q76" i="13"/>
  <c r="N32" i="1" s="1"/>
  <c r="N76" i="13"/>
  <c r="K32" i="1" s="1"/>
  <c r="M76" i="13"/>
  <c r="J32" i="1" s="1"/>
  <c r="L76" i="13"/>
  <c r="I32" i="1" s="1"/>
  <c r="K76" i="13"/>
  <c r="H32" i="1" s="1"/>
  <c r="J76" i="13"/>
  <c r="G32" i="1" s="1"/>
  <c r="I76" i="13"/>
  <c r="F32" i="1" s="1"/>
  <c r="H76" i="13"/>
  <c r="E32" i="1" s="1"/>
  <c r="G76" i="13"/>
  <c r="D32" i="1" s="1"/>
  <c r="E76" i="13"/>
  <c r="B32" i="1" s="1"/>
  <c r="R75" i="13"/>
  <c r="T75" i="13" s="1"/>
  <c r="R74" i="13"/>
  <c r="T74" i="13" s="1"/>
  <c r="R73" i="13"/>
  <c r="T73" i="13" s="1"/>
  <c r="R72" i="13"/>
  <c r="T72" i="13" s="1"/>
  <c r="R71" i="13"/>
  <c r="T71" i="13" s="1"/>
  <c r="R70" i="13"/>
  <c r="T70" i="13" s="1"/>
  <c r="T69" i="13"/>
  <c r="Q67" i="13"/>
  <c r="N31" i="1" s="1"/>
  <c r="N67" i="13"/>
  <c r="K31" i="1" s="1"/>
  <c r="M67" i="13"/>
  <c r="J31" i="1" s="1"/>
  <c r="L67" i="13"/>
  <c r="I31" i="1" s="1"/>
  <c r="K67" i="13"/>
  <c r="H31" i="1" s="1"/>
  <c r="J67" i="13"/>
  <c r="G31" i="1" s="1"/>
  <c r="I67" i="13"/>
  <c r="F31" i="1" s="1"/>
  <c r="H67" i="13"/>
  <c r="E31" i="1" s="1"/>
  <c r="G67" i="13"/>
  <c r="D31" i="1" s="1"/>
  <c r="E67" i="13"/>
  <c r="B31" i="1" s="1"/>
  <c r="R66" i="13"/>
  <c r="T66" i="13" s="1"/>
  <c r="R65" i="13"/>
  <c r="T65" i="13" s="1"/>
  <c r="R64" i="13"/>
  <c r="T64" i="13" s="1"/>
  <c r="R63" i="13"/>
  <c r="T63" i="13" s="1"/>
  <c r="R62" i="13"/>
  <c r="T62" i="13" s="1"/>
  <c r="R61" i="13"/>
  <c r="T61" i="13" s="1"/>
  <c r="T60" i="13"/>
  <c r="Q58" i="13"/>
  <c r="N30" i="1" s="1"/>
  <c r="N58" i="13"/>
  <c r="K30" i="1" s="1"/>
  <c r="M58" i="13"/>
  <c r="J30" i="1" s="1"/>
  <c r="L58" i="13"/>
  <c r="K58" i="13"/>
  <c r="H30" i="1" s="1"/>
  <c r="J58" i="13"/>
  <c r="G30" i="1" s="1"/>
  <c r="I58" i="13"/>
  <c r="F30" i="1" s="1"/>
  <c r="H58" i="13"/>
  <c r="G58" i="13"/>
  <c r="E58" i="13"/>
  <c r="B30" i="1" s="1"/>
  <c r="R50" i="13"/>
  <c r="T50" i="13" s="1"/>
  <c r="R49" i="13"/>
  <c r="T49" i="13" s="1"/>
  <c r="R48" i="13"/>
  <c r="T48" i="13" s="1"/>
  <c r="R32" i="13"/>
  <c r="T32" i="13" s="1"/>
  <c r="R31" i="13"/>
  <c r="T31" i="13" s="1"/>
  <c r="T30" i="13"/>
  <c r="Q28" i="13"/>
  <c r="N29" i="1" s="1"/>
  <c r="N28" i="13"/>
  <c r="K29" i="1" s="1"/>
  <c r="M28" i="13"/>
  <c r="J29" i="1" s="1"/>
  <c r="L28" i="13"/>
  <c r="I29" i="1" s="1"/>
  <c r="K28" i="13"/>
  <c r="J28" i="13"/>
  <c r="I28" i="13"/>
  <c r="F29" i="1" s="1"/>
  <c r="H28" i="13"/>
  <c r="E29" i="1" s="1"/>
  <c r="G28" i="13"/>
  <c r="E28" i="13"/>
  <c r="R27" i="13"/>
  <c r="T27" i="13" s="1"/>
  <c r="R26" i="13"/>
  <c r="T26" i="13" s="1"/>
  <c r="R25" i="13"/>
  <c r="T25" i="13" s="1"/>
  <c r="R24" i="13"/>
  <c r="T24" i="13" s="1"/>
  <c r="R23" i="13"/>
  <c r="T23" i="13" s="1"/>
  <c r="R22" i="13"/>
  <c r="T22" i="13" s="1"/>
  <c r="R54" i="11"/>
  <c r="T54" i="11" s="1"/>
  <c r="R53" i="11"/>
  <c r="T53" i="11" s="1"/>
  <c r="R52" i="11"/>
  <c r="T52" i="11" s="1"/>
  <c r="R51" i="11"/>
  <c r="T51" i="11" s="1"/>
  <c r="R50" i="11"/>
  <c r="T50" i="11" s="1"/>
  <c r="R49" i="11"/>
  <c r="T49" i="11" s="1"/>
  <c r="R45" i="11"/>
  <c r="T45" i="11" s="1"/>
  <c r="R44" i="11"/>
  <c r="T44" i="11" s="1"/>
  <c r="R43" i="11"/>
  <c r="T43" i="11" s="1"/>
  <c r="R42" i="11"/>
  <c r="T42" i="11" s="1"/>
  <c r="R41" i="11"/>
  <c r="T41" i="11" s="1"/>
  <c r="R40" i="11"/>
  <c r="T40" i="11" s="1"/>
  <c r="R36" i="11"/>
  <c r="T36" i="11" s="1"/>
  <c r="R35" i="11"/>
  <c r="T35" i="11" s="1"/>
  <c r="R34" i="11"/>
  <c r="T34" i="11" s="1"/>
  <c r="R33" i="11"/>
  <c r="T33" i="11" s="1"/>
  <c r="R32" i="11"/>
  <c r="T32" i="11" s="1"/>
  <c r="R31" i="11"/>
  <c r="T31" i="11" s="1"/>
  <c r="R27" i="11"/>
  <c r="T27" i="11" s="1"/>
  <c r="R26" i="11"/>
  <c r="T26" i="11" s="1"/>
  <c r="R25" i="11"/>
  <c r="T25" i="11" s="1"/>
  <c r="R24" i="11"/>
  <c r="T24" i="11" s="1"/>
  <c r="R23" i="11"/>
  <c r="T23" i="11" s="1"/>
  <c r="R22" i="11"/>
  <c r="T22" i="11" s="1"/>
  <c r="H46" i="11"/>
  <c r="E24" i="1" s="1"/>
  <c r="G46" i="11"/>
  <c r="D24" i="1" s="1"/>
  <c r="Q55" i="11"/>
  <c r="N25" i="1" s="1"/>
  <c r="M55" i="11"/>
  <c r="J25" i="1" s="1"/>
  <c r="L55" i="11"/>
  <c r="I25" i="1" s="1"/>
  <c r="K55" i="11"/>
  <c r="H25" i="1" s="1"/>
  <c r="J55" i="11"/>
  <c r="G25" i="1" s="1"/>
  <c r="I55" i="11"/>
  <c r="F25" i="1" s="1"/>
  <c r="H55" i="11"/>
  <c r="E25" i="1" s="1"/>
  <c r="G55" i="11"/>
  <c r="E55" i="11"/>
  <c r="B25" i="1" s="1"/>
  <c r="T48" i="11"/>
  <c r="Q46" i="11"/>
  <c r="N24" i="1" s="1"/>
  <c r="M46" i="11"/>
  <c r="J24" i="1" s="1"/>
  <c r="L46" i="11"/>
  <c r="I24" i="1" s="1"/>
  <c r="K46" i="11"/>
  <c r="H24" i="1" s="1"/>
  <c r="J46" i="11"/>
  <c r="G24" i="1" s="1"/>
  <c r="I46" i="11"/>
  <c r="F24" i="1" s="1"/>
  <c r="E46" i="11"/>
  <c r="B24" i="1" s="1"/>
  <c r="T39" i="11"/>
  <c r="Q37" i="11"/>
  <c r="N23" i="1" s="1"/>
  <c r="M37" i="11"/>
  <c r="J23" i="1" s="1"/>
  <c r="L37" i="11"/>
  <c r="I23" i="1" s="1"/>
  <c r="K37" i="11"/>
  <c r="H23" i="1" s="1"/>
  <c r="J37" i="11"/>
  <c r="G23" i="1" s="1"/>
  <c r="I37" i="11"/>
  <c r="F23" i="1" s="1"/>
  <c r="H37" i="11"/>
  <c r="E23" i="1" s="1"/>
  <c r="G37" i="11"/>
  <c r="D23" i="1" s="1"/>
  <c r="E37" i="11"/>
  <c r="B23" i="1" s="1"/>
  <c r="Q28" i="11"/>
  <c r="N22" i="1" s="1"/>
  <c r="M28" i="11"/>
  <c r="J22" i="1" s="1"/>
  <c r="L28" i="11"/>
  <c r="I22" i="1" s="1"/>
  <c r="K28" i="11"/>
  <c r="H22" i="1" s="1"/>
  <c r="J28" i="11"/>
  <c r="G22" i="1" s="1"/>
  <c r="I28" i="11"/>
  <c r="F22" i="1" s="1"/>
  <c r="H28" i="11"/>
  <c r="E22" i="1" s="1"/>
  <c r="G28" i="11"/>
  <c r="E28" i="11"/>
  <c r="B22" i="1" s="1"/>
  <c r="T30" i="11"/>
  <c r="B10" i="1"/>
  <c r="M50" i="1" l="1"/>
  <c r="L50" i="1"/>
  <c r="D36" i="1"/>
  <c r="R32" i="14"/>
  <c r="D37" i="1"/>
  <c r="R47" i="14"/>
  <c r="T47" i="14" s="1"/>
  <c r="D38" i="1"/>
  <c r="R56" i="14"/>
  <c r="T56" i="14" s="1"/>
  <c r="D39" i="1"/>
  <c r="O39" i="1" s="1"/>
  <c r="Q39" i="1" s="1"/>
  <c r="R65" i="14"/>
  <c r="T65" i="14" s="1"/>
  <c r="D25" i="1"/>
  <c r="R55" i="11"/>
  <c r="E77" i="13"/>
  <c r="J77" i="13"/>
  <c r="N77" i="13"/>
  <c r="I66" i="14"/>
  <c r="M66" i="14"/>
  <c r="H66" i="14"/>
  <c r="L66" i="14"/>
  <c r="M155" i="15"/>
  <c r="E155" i="15"/>
  <c r="G155" i="15"/>
  <c r="J43" i="1"/>
  <c r="J48" i="1" s="1"/>
  <c r="K155" i="15"/>
  <c r="I48" i="1"/>
  <c r="R75" i="15"/>
  <c r="T75" i="15" s="1"/>
  <c r="H155" i="15"/>
  <c r="L155" i="15"/>
  <c r="B43" i="1"/>
  <c r="B48" i="1" s="1"/>
  <c r="R90" i="15"/>
  <c r="T90" i="15" s="1"/>
  <c r="R131" i="15"/>
  <c r="T131" i="15" s="1"/>
  <c r="R122" i="15"/>
  <c r="T122" i="15" s="1"/>
  <c r="I155" i="15"/>
  <c r="G44" i="1"/>
  <c r="G48" i="1" s="1"/>
  <c r="R154" i="15"/>
  <c r="T154" i="15" s="1"/>
  <c r="J155" i="15"/>
  <c r="Q155" i="15"/>
  <c r="D46" i="1"/>
  <c r="D48" i="1" s="1"/>
  <c r="J66" i="14"/>
  <c r="G66" i="14"/>
  <c r="K66" i="14"/>
  <c r="G36" i="1"/>
  <c r="G40" i="1" s="1"/>
  <c r="E66" i="14"/>
  <c r="N66" i="14"/>
  <c r="I37" i="1"/>
  <c r="E37" i="1"/>
  <c r="E40" i="1" s="1"/>
  <c r="J36" i="1"/>
  <c r="J40" i="1" s="1"/>
  <c r="R58" i="13"/>
  <c r="T58" i="13" s="1"/>
  <c r="K33" i="1"/>
  <c r="G77" i="13"/>
  <c r="K77" i="13"/>
  <c r="Q77" i="13"/>
  <c r="H77" i="13"/>
  <c r="L77" i="13"/>
  <c r="R67" i="13"/>
  <c r="T67" i="13" s="1"/>
  <c r="I77" i="13"/>
  <c r="H29" i="1"/>
  <c r="H33" i="1" s="1"/>
  <c r="D29" i="1"/>
  <c r="I30" i="1"/>
  <c r="I33" i="1" s="1"/>
  <c r="E30" i="1"/>
  <c r="E33" i="1" s="1"/>
  <c r="R76" i="13"/>
  <c r="T76" i="13" s="1"/>
  <c r="B29" i="1"/>
  <c r="B33" i="1" s="1"/>
  <c r="N33" i="1"/>
  <c r="G29" i="1"/>
  <c r="G33" i="1" s="1"/>
  <c r="D30" i="1"/>
  <c r="B26" i="1"/>
  <c r="G56" i="11"/>
  <c r="K56" i="11"/>
  <c r="D22" i="1"/>
  <c r="I26" i="1"/>
  <c r="O38" i="1"/>
  <c r="Q38" i="1" s="1"/>
  <c r="K40" i="1"/>
  <c r="G26" i="1"/>
  <c r="H26" i="1"/>
  <c r="O47" i="1"/>
  <c r="Q47" i="1" s="1"/>
  <c r="E48" i="1"/>
  <c r="K26" i="1"/>
  <c r="E26" i="1"/>
  <c r="F36" i="1"/>
  <c r="F40" i="1" s="1"/>
  <c r="M77" i="13"/>
  <c r="J33" i="1"/>
  <c r="F33" i="1"/>
  <c r="O45" i="1"/>
  <c r="Q45" i="1" s="1"/>
  <c r="F48" i="1"/>
  <c r="O32" i="1"/>
  <c r="Q32" i="1" s="1"/>
  <c r="N40" i="1"/>
  <c r="H40" i="1"/>
  <c r="K48" i="1"/>
  <c r="N48" i="1"/>
  <c r="H48" i="1"/>
  <c r="B40" i="1"/>
  <c r="O31" i="1"/>
  <c r="Q31" i="1" s="1"/>
  <c r="R28" i="13"/>
  <c r="J26" i="1"/>
  <c r="F26" i="1"/>
  <c r="L56" i="11"/>
  <c r="I56" i="11"/>
  <c r="M56" i="11"/>
  <c r="J56" i="11"/>
  <c r="Q56" i="11"/>
  <c r="R37" i="11"/>
  <c r="E56" i="11"/>
  <c r="H56" i="11"/>
  <c r="R46" i="11"/>
  <c r="R28" i="11"/>
  <c r="D40" i="1" l="1"/>
  <c r="K50" i="1"/>
  <c r="T55" i="11"/>
  <c r="T28" i="11"/>
  <c r="O22" i="1"/>
  <c r="T37" i="11"/>
  <c r="O37" i="1"/>
  <c r="Q37" i="1" s="1"/>
  <c r="I40" i="1"/>
  <c r="D26" i="1"/>
  <c r="D33" i="1"/>
  <c r="O33" i="1" s="1"/>
  <c r="Q33" i="1" s="1"/>
  <c r="E50" i="1"/>
  <c r="O46" i="1"/>
  <c r="Q46" i="1" s="1"/>
  <c r="O44" i="1"/>
  <c r="Q44" i="1" s="1"/>
  <c r="O43" i="1"/>
  <c r="Q43" i="1" s="1"/>
  <c r="O48" i="1"/>
  <c r="Q48" i="1" s="1"/>
  <c r="R155" i="15"/>
  <c r="T155" i="15" s="1"/>
  <c r="O36" i="1"/>
  <c r="Q36" i="1" s="1"/>
  <c r="B50" i="1"/>
  <c r="G50" i="1"/>
  <c r="H50" i="1"/>
  <c r="O29" i="1"/>
  <c r="Q29" i="1" s="1"/>
  <c r="O30" i="1"/>
  <c r="Q30" i="1" s="1"/>
  <c r="F50" i="1"/>
  <c r="J50" i="1"/>
  <c r="R66" i="14"/>
  <c r="T66" i="14" s="1"/>
  <c r="T32" i="14"/>
  <c r="R77" i="13"/>
  <c r="T77" i="13" s="1"/>
  <c r="T28" i="13"/>
  <c r="R56" i="11"/>
  <c r="T56" i="11" s="1"/>
  <c r="T46" i="11"/>
  <c r="O24" i="1" s="1"/>
  <c r="Q24" i="1" s="1"/>
  <c r="O40" i="1" l="1"/>
  <c r="Q40" i="1" s="1"/>
  <c r="I50" i="1"/>
  <c r="O25" i="1"/>
  <c r="Q25" i="1" s="1"/>
  <c r="O23" i="1"/>
  <c r="Q23" i="1" s="1"/>
  <c r="Q22" i="1"/>
  <c r="N26" i="1"/>
  <c r="N50" i="1" s="1"/>
  <c r="D50" i="1"/>
  <c r="O26" i="1" l="1"/>
  <c r="Q26" i="1" l="1"/>
  <c r="O50" i="1"/>
  <c r="Q50" i="1" s="1"/>
</calcChain>
</file>

<file path=xl/sharedStrings.xml><?xml version="1.0" encoding="utf-8"?>
<sst xmlns="http://schemas.openxmlformats.org/spreadsheetml/2006/main" count="424" uniqueCount="187">
  <si>
    <t>Organización :</t>
  </si>
  <si>
    <t>Proyecto:</t>
  </si>
  <si>
    <t>TOTAL</t>
  </si>
  <si>
    <t>Papelería</t>
  </si>
  <si>
    <t>Total</t>
  </si>
  <si>
    <t>Honorarios</t>
  </si>
  <si>
    <t>Guía de puestos</t>
  </si>
  <si>
    <t xml:space="preserve"> </t>
  </si>
  <si>
    <t>Hospedaje</t>
  </si>
  <si>
    <t>Otros</t>
  </si>
  <si>
    <t>al</t>
  </si>
  <si>
    <t>Porcentaje gastado del presupuesto</t>
  </si>
  <si>
    <t>I. Recursos humanos</t>
  </si>
  <si>
    <t>Total del rubro I. Recursos humanos</t>
  </si>
  <si>
    <t>Voluntarios</t>
  </si>
  <si>
    <t>Sueldos y salarios</t>
  </si>
  <si>
    <t>Asimilados a salarios</t>
  </si>
  <si>
    <t>II. Recursos para actividades sustantivas</t>
  </si>
  <si>
    <t>Consultorías</t>
  </si>
  <si>
    <t>Capacitación, talleres y eventos</t>
  </si>
  <si>
    <t>Gastos menores</t>
  </si>
  <si>
    <t>Total del rubro II. Recursos para actividades sustantivas</t>
  </si>
  <si>
    <r>
      <t>III. Papelería y m</t>
    </r>
    <r>
      <rPr>
        <b/>
        <sz val="10"/>
        <color theme="0"/>
        <rFont val="Calibri"/>
        <family val="2"/>
        <scheme val="minor"/>
      </rPr>
      <t>ateriales de difusión</t>
    </r>
  </si>
  <si>
    <t>III. Papelería y materiales de difusión</t>
  </si>
  <si>
    <t>Presupuesto</t>
  </si>
  <si>
    <t>Rubros y conceptos</t>
  </si>
  <si>
    <t>Materiales de difusión</t>
  </si>
  <si>
    <t>Total del rubro III. Papelería y materiales de difusión</t>
  </si>
  <si>
    <t>IV. Viáticos, transporte y/u otros</t>
  </si>
  <si>
    <t>Total del rubro IV. Viáticos, transporte y/u otros</t>
  </si>
  <si>
    <t>Transportación</t>
  </si>
  <si>
    <t>Alimentación</t>
  </si>
  <si>
    <t>Monto erogado</t>
  </si>
  <si>
    <t>Septiembre
2018</t>
  </si>
  <si>
    <t>Octubre
2018</t>
  </si>
  <si>
    <t>Noviembre
2018</t>
  </si>
  <si>
    <t>Diciembre
2018</t>
  </si>
  <si>
    <t>Enero
2019</t>
  </si>
  <si>
    <t>Febrero
2019</t>
  </si>
  <si>
    <t>Marzo
2019</t>
  </si>
  <si>
    <t>Abril
2019</t>
  </si>
  <si>
    <t>Total sueldos y salarios</t>
  </si>
  <si>
    <t>Nombre</t>
  </si>
  <si>
    <t>Cargo</t>
  </si>
  <si>
    <r>
      <t xml:space="preserve">Sueldos y salarios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</si>
  <si>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r>
      <t xml:space="preserve">Asimilados a salarios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</si>
  <si>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Total asimilados a salarios</t>
  </si>
  <si>
    <r>
      <t xml:space="preserve">Honorarios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</si>
  <si>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Total honorarios</t>
  </si>
  <si>
    <r>
      <t xml:space="preserve">Voluntarios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</si>
  <si>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Total voluntarios</t>
  </si>
  <si>
    <t>Informe final</t>
  </si>
  <si>
    <t>CONCENTRADO DE GASTOS POR RUBRO
INFORME OPERATIVO Y FINANCIERO</t>
  </si>
  <si>
    <t>Fecha de la póliza</t>
  </si>
  <si>
    <t>GASTOS DEL RUBRO DE RECURSOS HUMANOS
INFORME OPERATIVO Y FINANCIERO</t>
  </si>
  <si>
    <t>No. póliza</t>
  </si>
  <si>
    <t>Presupuesto aprobado (MXN):</t>
  </si>
  <si>
    <t>Monto primera ministración (MXN):</t>
  </si>
  <si>
    <t>Monto segunda ministración (MXN):</t>
  </si>
  <si>
    <t>Duración del proyecto (dd-mmm-aa):</t>
  </si>
  <si>
    <t>Periodo que reporta (dd-mmm-aa):</t>
  </si>
  <si>
    <t>Fecha de elaboración (dd-mmm-aa):</t>
  </si>
  <si>
    <t>GASTOS DEL RUBRO DE RECURSOS PARA ACTIVIDADES SUSTANTIVAS
INFORME OPERATIVO Y FINANCIERO</t>
  </si>
  <si>
    <r>
      <t xml:space="preserve">Consultorías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</si>
  <si>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r>
      <t xml:space="preserve">Capacitación, talleres y eventos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</si>
  <si>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Total capacitación, talleres y eventos</t>
  </si>
  <si>
    <t>Total consultorías</t>
  </si>
  <si>
    <r>
      <t xml:space="preserve">Otros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</si>
  <si>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Total otros</t>
  </si>
  <si>
    <r>
      <t xml:space="preserve">Gastos menores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</si>
  <si>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Total gastos menores</t>
  </si>
  <si>
    <r>
      <t xml:space="preserve">Papelería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</si>
  <si>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Total papelería</t>
  </si>
  <si>
    <r>
      <t xml:space="preserve">Materiales de difusión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</si>
  <si>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Total materiales de difusión</t>
  </si>
  <si>
    <r>
      <t xml:space="preserve">Transportación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</si>
  <si>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Total transportación</t>
  </si>
  <si>
    <r>
      <t xml:space="preserve">Hospedaje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</si>
  <si>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Nombre personal</t>
  </si>
  <si>
    <t>Total hospedaje</t>
  </si>
  <si>
    <r>
      <t xml:space="preserve">Alimentación
</t>
    </r>
    <r>
      <rPr>
        <i/>
        <sz val="10"/>
        <color theme="1"/>
        <rFont val="Calibri"/>
        <family val="2"/>
        <scheme val="minor"/>
      </rPr>
      <t>(Inertar tantas filas como sea necesario)</t>
    </r>
  </si>
  <si>
    <t>Total alimentación</t>
  </si>
  <si>
    <t>Concepto</t>
  </si>
  <si>
    <t>Folio bitácora</t>
  </si>
  <si>
    <t>GASTOS DEL RUBRO DE PAPELERÍA Y MATERIALES DE DIFUSIÓN
INFORME OPERATIVO Y FINANCIERO</t>
  </si>
  <si>
    <t>GASTOS DEL RUBRO DE VIÁTICOS, TRANSPORTE Y/U OTROS
INFORME OPERATIVO Y FINANCIERO</t>
  </si>
  <si>
    <t>CONVOCATORIA DE CORRESPONSABILIDAD DE LAS OSC CON LOS SLA</t>
  </si>
  <si>
    <t>No. de producto del proyecto al que se relaciona</t>
  </si>
  <si>
    <t>Mayo
2019</t>
  </si>
  <si>
    <t>Junio
2019</t>
  </si>
  <si>
    <t>Julio
2019</t>
  </si>
  <si>
    <t>FARIAS GARDUÑO OSMAR ALEJANDRO</t>
  </si>
  <si>
    <t>JIMENEZ GONZALEZ RICARDO JOEL</t>
  </si>
  <si>
    <t>MARIA LUISA RUBIO GONZALEZ</t>
  </si>
  <si>
    <t>JAIME NETZAHUATL JIMENEZ</t>
  </si>
  <si>
    <t>RAUL IRENEO SOLIS BARRUETA</t>
  </si>
  <si>
    <t>VERA LUCIA NETZAHUATL RIOS</t>
  </si>
  <si>
    <t>DANIEL ROSEMBERG CERVANTES PEREZ</t>
  </si>
  <si>
    <t>DAVID BARCENAS ORIA</t>
  </si>
  <si>
    <t>Servicios de coffebreak. Pago servicios de alimentos</t>
  </si>
  <si>
    <t>TALLER TECAMAC (25 ENERO)</t>
  </si>
  <si>
    <t xml:space="preserve">TALLER GUSTAVO A. MADERO </t>
  </si>
  <si>
    <t>TALLER TOLUCA EDOMEX</t>
  </si>
  <si>
    <t>TALLER ALVARO OBREGON Y TALLER ECATEPEC</t>
  </si>
  <si>
    <t>TALLER XOCHIMILCO 5 MARZO</t>
  </si>
  <si>
    <t>TALLER TEJUPILCO (12 DE MARZO)</t>
  </si>
  <si>
    <t>MESAS TRABAJO LOCALLIS MARZO</t>
  </si>
  <si>
    <t>MESAS TRABAJO LOCALLIS ABRIL</t>
  </si>
  <si>
    <t>Costos del proyecto. Servicios audiovisuales</t>
  </si>
  <si>
    <t>Costos del proyecto. Transporte terrestre.</t>
  </si>
  <si>
    <t>FORO VULBERABILIDAD 29 MARZO ALIMENTOS</t>
  </si>
  <si>
    <t>Gastos por comprobar. Osmar Alejandro Farías Garduño.</t>
  </si>
  <si>
    <t>Costo de proyecto. Alimentos</t>
  </si>
  <si>
    <t>Costo de proyecto. Combustible</t>
  </si>
  <si>
    <t>Costo del proyecto. Combustible</t>
  </si>
  <si>
    <t>ISR PAGADO PROVISIONAL</t>
  </si>
  <si>
    <t>ISR PAGADO ANUAL</t>
  </si>
  <si>
    <t>PAQUETERIA</t>
  </si>
  <si>
    <t>RENTA ESPACIO</t>
  </si>
  <si>
    <t>DESAYUNO TALLER</t>
  </si>
  <si>
    <t>ALIMENTOS FORO 4 JULIO</t>
  </si>
  <si>
    <t>Gastos del mes. Papelería</t>
  </si>
  <si>
    <t>Costo de proyecto. Papelería. Copias</t>
  </si>
  <si>
    <t>Gastos del mes. Impresiones</t>
  </si>
  <si>
    <t>Costo del proyecto.Compra de libretas. Art.promo</t>
  </si>
  <si>
    <t>Costo del proyecto. Compra de libretas. Art. Promo</t>
  </si>
  <si>
    <t>Costo de proyecto. Impresiones</t>
  </si>
  <si>
    <t>Pago proveedor impresiones muro/lonas</t>
  </si>
  <si>
    <t>Pago proveedor lona</t>
  </si>
  <si>
    <t>Reembolso de gastos. No deducibles</t>
  </si>
  <si>
    <t xml:space="preserve">Ricardo Jimenéz, Osmar Farias </t>
  </si>
  <si>
    <t xml:space="preserve">Ricardo Jimenéz </t>
  </si>
  <si>
    <t xml:space="preserve">Osmar Farias </t>
  </si>
  <si>
    <t xml:space="preserve">David Barcenas </t>
  </si>
  <si>
    <t>Jaime Netzahuatl, Carlos Dorantes, Vera Netzahuatl</t>
  </si>
  <si>
    <t>Ricardo Joel Jiménez González  y Osmar Alejandro Farías Garduño</t>
  </si>
  <si>
    <t>Irma Alejandra Bajonero Castañeda y Andrea Rodríguez Vargas</t>
  </si>
  <si>
    <t xml:space="preserve">David Bárcenas </t>
  </si>
  <si>
    <t>Martín Alejandro Montero Ruiz</t>
  </si>
  <si>
    <t>Óscar Callejas Calixto y José Carlos Dorantes Castro</t>
  </si>
  <si>
    <t>Vera Nezáhuatl Ríos</t>
  </si>
  <si>
    <t>Jaime Nezáhuatl y Raúl Solías Barrueta</t>
  </si>
  <si>
    <t>Osmar Farías Garduño y Elsa Arroyo Hernández</t>
  </si>
  <si>
    <t>David Bárcenas y Vera Nezáhuatl Ríos</t>
  </si>
  <si>
    <t xml:space="preserve">Ricardo Joel Jiménez González    </t>
  </si>
  <si>
    <t>TAXI</t>
  </si>
  <si>
    <t>OSMAR GARDUÑO</t>
  </si>
  <si>
    <t>RICARDO JIMENEZ</t>
  </si>
  <si>
    <t>OSMAR GARDUÑO/RICARDO JIMENEZ</t>
  </si>
  <si>
    <t>AMIN ANCHONDO</t>
  </si>
  <si>
    <t>ADAN CORDOVA TRUJILLO</t>
  </si>
  <si>
    <t>VARIOS</t>
  </si>
  <si>
    <t>ALFREDO SANCHEZ FLORES</t>
  </si>
  <si>
    <t>RICARDO JIMENEZ, JORGE CARBAJAL, OSMAR FARIAS, ELSA ARROYO</t>
  </si>
  <si>
    <t>RAUL SOLIS, VERA NETZAHUATL, JAIME NETZAHUATL</t>
  </si>
  <si>
    <t>VARIOS (VER BITACORA 33)</t>
  </si>
  <si>
    <t>vARIOS (VER BITACORA 33)</t>
  </si>
  <si>
    <t>ALIMENTOS EVENTO 30 AGOSTO</t>
  </si>
  <si>
    <t>RENTA ESPACIO 30 AGOSTO</t>
  </si>
  <si>
    <t>GLORIA MARCIAL NABOR</t>
  </si>
  <si>
    <t>GRACIELA ROSA LOPEZ GOMEZ</t>
  </si>
  <si>
    <t>MARIA GPE. ZAMUDIO</t>
  </si>
  <si>
    <t>MERCEDES MORENO</t>
  </si>
  <si>
    <t>PAMIRA TAPIA</t>
  </si>
  <si>
    <t>FRANCISCO AGUIRRE</t>
  </si>
  <si>
    <t>PABLO</t>
  </si>
  <si>
    <t>VERA LUCIA NETZAHUATL, RAUL SOLIS, JAIME NETZAHUATL</t>
  </si>
  <si>
    <t>PALMIRA TAPIA, ALFREDO SANCHEZ, FRANCISCO AGUIRRE, PABLO</t>
  </si>
  <si>
    <t xml:space="preserve">34, </t>
  </si>
  <si>
    <t>COPIAS</t>
  </si>
  <si>
    <t>BLOCK NOTAS</t>
  </si>
  <si>
    <t>ELIZABETH SANCHEZ</t>
  </si>
  <si>
    <t xml:space="preserve">PAGO TARJETAS </t>
  </si>
  <si>
    <t>FORTALECIMIENTO INSTITUCIONAL DE LOS CPC DE LA CIUDAD DE MEXICO, ESTADO DE MEXICO Y QUERETARO MEDIANTE UN ENFOQUE DE FORTALECIMIENTO DE CAPACIDADES, PARTICIPACION CIUDADANA Y RENDICION DE CUENTAS</t>
  </si>
  <si>
    <t>CARTELES MANTELETAS</t>
  </si>
  <si>
    <t>INFOGRAFIAS</t>
  </si>
  <si>
    <t>PAPELERIA GASTOS MES</t>
  </si>
  <si>
    <t>TINTA IMPRESORA</t>
  </si>
  <si>
    <t xml:space="preserve">SELLO </t>
  </si>
  <si>
    <t>RENTA SILLAS</t>
  </si>
  <si>
    <t>RENTA SALON/ALIMENTOS/AUDIO 22 AGOSTO</t>
  </si>
  <si>
    <t>COMIDA REUNION TRABAJO 22 AGOSTO</t>
  </si>
  <si>
    <t>DISEÑO GRAFICO (3) PUBLICACIONES</t>
  </si>
  <si>
    <t>PAGO LICENCIA PLATAFORMA ZOOM WEBINARS</t>
  </si>
  <si>
    <t>SERVICIOS MARKETING/COMUNICACIÓN</t>
  </si>
  <si>
    <t>DISEÑO GRÁFICO</t>
  </si>
  <si>
    <t>LOCALLIS SC, ARKEMETRIA SOCIAL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</si>
</sst>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0" fontId="9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0" fontId="3" fillId="0" borderId="0" xfId="0" applyFont="1"/>
    <xf numFmtId="0" fontId="0" fillId="3" borderId="0" xfId="0" applyFill="1"/>
    <xf numFmtId="0" fontId="0" fillId="3" borderId="0" xfId="0" applyFill="1" applyBorder="1"/>
    <xf numFmtId="0" fontId="3" fillId="3" borderId="0" xfId="0" applyFont="1" applyFill="1"/>
    <xf numFmtId="0" fontId="3" fillId="3" borderId="0" xfId="0" applyFont="1" applyFill="1" applyBorder="1"/>
    <xf numFmtId="0" fontId="3" fillId="3" borderId="11" xfId="0" applyFont="1" applyFill="1" applyBorder="1"/>
    <xf numFmtId="0" fontId="7" fillId="3" borderId="0" xfId="0" applyFont="1" applyFill="1"/>
    <xf numFmtId="0" fontId="10" fillId="3" borderId="0" xfId="0" applyFont="1" applyFill="1"/>
    <xf numFmtId="0" fontId="10" fillId="3" borderId="0" xfId="0" applyFont="1" applyFill="1" applyBorder="1"/>
    <xf numFmtId="4" fontId="6" fillId="3" borderId="0" xfId="0" applyNumberFormat="1" applyFont="1" applyFill="1" applyBorder="1" applyAlignment="1">
      <alignment horizontal="center"/>
    </xf>
    <xf numFmtId="9" fontId="10" fillId="3" borderId="0" xfId="2" applyFont="1" applyFill="1"/>
    <xf numFmtId="49" fontId="3" fillId="3" borderId="0" xfId="0" applyNumberFormat="1" applyFont="1" applyFill="1"/>
    <xf numFmtId="0" fontId="16" fillId="3" borderId="0" xfId="0" applyFont="1" applyFill="1" applyAlignment="1">
      <alignment horizontal="left" vertical="center"/>
    </xf>
    <xf numFmtId="0" fontId="17" fillId="3" borderId="0" xfId="0" applyFont="1" applyFill="1"/>
    <xf numFmtId="0" fontId="18" fillId="3" borderId="0" xfId="0" applyFont="1" applyFill="1" applyBorder="1"/>
    <xf numFmtId="0" fontId="18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indent="2"/>
    </xf>
    <xf numFmtId="0" fontId="1" fillId="3" borderId="14" xfId="0" applyFont="1" applyFill="1" applyBorder="1" applyAlignment="1">
      <alignment horizontal="left" vertical="center" indent="2"/>
    </xf>
    <xf numFmtId="0" fontId="11" fillId="6" borderId="2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/>
    </xf>
    <xf numFmtId="44" fontId="13" fillId="6" borderId="1" xfId="3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2"/>
    </xf>
    <xf numFmtId="0" fontId="3" fillId="3" borderId="17" xfId="0" applyFont="1" applyFill="1" applyBorder="1" applyAlignment="1">
      <alignment horizontal="left" vertical="center" indent="2"/>
    </xf>
    <xf numFmtId="0" fontId="3" fillId="3" borderId="7" xfId="0" applyFont="1" applyFill="1" applyBorder="1" applyAlignment="1">
      <alignment horizontal="left" vertical="center" indent="2"/>
    </xf>
    <xf numFmtId="0" fontId="3" fillId="3" borderId="11" xfId="0" applyFont="1" applyFill="1" applyBorder="1" applyAlignment="1">
      <alignment horizontal="left" vertical="center" indent="2"/>
    </xf>
    <xf numFmtId="0" fontId="13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8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vertical="center" indent="2"/>
    </xf>
    <xf numFmtId="0" fontId="1" fillId="3" borderId="18" xfId="0" applyFont="1" applyFill="1" applyBorder="1" applyAlignment="1">
      <alignment horizontal="left" vertical="center" indent="2"/>
    </xf>
    <xf numFmtId="0" fontId="0" fillId="3" borderId="0" xfId="0" applyFill="1" applyAlignment="1">
      <alignment wrapText="1"/>
    </xf>
    <xf numFmtId="0" fontId="2" fillId="6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indent="2"/>
    </xf>
    <xf numFmtId="0" fontId="1" fillId="3" borderId="15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44" fontId="12" fillId="4" borderId="1" xfId="3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horizontal="center" vertical="center"/>
    </xf>
    <xf numFmtId="44" fontId="12" fillId="2" borderId="1" xfId="3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44" fontId="6" fillId="2" borderId="1" xfId="3" applyFont="1" applyFill="1" applyBorder="1" applyAlignment="1">
      <alignment horizontal="center" vertical="center"/>
    </xf>
    <xf numFmtId="44" fontId="6" fillId="3" borderId="0" xfId="3" applyFont="1" applyFill="1" applyBorder="1" applyAlignment="1">
      <alignment vertical="center"/>
    </xf>
    <xf numFmtId="9" fontId="20" fillId="0" borderId="1" xfId="2" applyFont="1" applyFill="1" applyBorder="1" applyAlignment="1">
      <alignment horizontal="center" vertical="center"/>
    </xf>
    <xf numFmtId="0" fontId="4" fillId="3" borderId="0" xfId="0" applyFont="1" applyFill="1"/>
    <xf numFmtId="0" fontId="4" fillId="0" borderId="0" xfId="0" applyFont="1"/>
    <xf numFmtId="0" fontId="6" fillId="3" borderId="0" xfId="0" applyFont="1" applyFill="1"/>
    <xf numFmtId="0" fontId="3" fillId="0" borderId="0" xfId="0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horizontal="center" vertical="center"/>
    </xf>
    <xf numFmtId="44" fontId="12" fillId="0" borderId="5" xfId="3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9" fontId="10" fillId="0" borderId="5" xfId="2" applyFont="1" applyFill="1" applyBorder="1" applyAlignment="1">
      <alignment horizontal="center" vertical="center"/>
    </xf>
    <xf numFmtId="9" fontId="12" fillId="2" borderId="1" xfId="2" applyFont="1" applyFill="1" applyBorder="1" applyAlignment="1">
      <alignment horizontal="center" vertical="center"/>
    </xf>
    <xf numFmtId="9" fontId="13" fillId="6" borderId="1" xfId="2" applyFont="1" applyFill="1" applyBorder="1" applyAlignment="1">
      <alignment horizontal="center" vertical="center"/>
    </xf>
    <xf numFmtId="44" fontId="12" fillId="8" borderId="1" xfId="3" applyFont="1" applyFill="1" applyBorder="1" applyAlignment="1">
      <alignment horizontal="center" vertical="center"/>
    </xf>
    <xf numFmtId="44" fontId="10" fillId="3" borderId="1" xfId="3" applyFont="1" applyFill="1" applyBorder="1" applyAlignment="1">
      <alignment vertical="center"/>
    </xf>
    <xf numFmtId="44" fontId="10" fillId="3" borderId="0" xfId="3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8" fillId="3" borderId="0" xfId="0" applyFont="1" applyFill="1" applyBorder="1"/>
    <xf numFmtId="9" fontId="12" fillId="4" borderId="1" xfId="2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15" fontId="17" fillId="3" borderId="8" xfId="0" applyNumberFormat="1" applyFont="1" applyFill="1" applyBorder="1" applyAlignment="1">
      <alignment horizontal="center" vertical="center"/>
    </xf>
    <xf numFmtId="15" fontId="17" fillId="3" borderId="0" xfId="0" applyNumberFormat="1" applyFont="1" applyFill="1" applyBorder="1" applyAlignment="1">
      <alignment horizontal="center" vertical="center"/>
    </xf>
    <xf numFmtId="15" fontId="17" fillId="3" borderId="0" xfId="0" applyNumberFormat="1" applyFont="1" applyFill="1"/>
    <xf numFmtId="15" fontId="17" fillId="3" borderId="0" xfId="0" applyNumberFormat="1" applyFont="1" applyFill="1" applyBorder="1"/>
    <xf numFmtId="15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4" fontId="10" fillId="3" borderId="1" xfId="0" applyNumberFormat="1" applyFont="1" applyFill="1" applyBorder="1" applyAlignment="1" applyProtection="1">
      <alignment vertical="center"/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10" fillId="3" borderId="1" xfId="0" applyNumberFormat="1" applyFont="1" applyFill="1" applyBorder="1" applyAlignment="1" applyProtection="1">
      <alignment horizontal="center" vertical="center"/>
      <protection locked="0"/>
    </xf>
    <xf numFmtId="15" fontId="17" fillId="3" borderId="15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center" vertical="center"/>
    </xf>
    <xf numFmtId="44" fontId="12" fillId="3" borderId="5" xfId="3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9" fontId="10" fillId="3" borderId="5" xfId="2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10" fillId="3" borderId="1" xfId="0" applyNumberFormat="1" applyFont="1" applyFill="1" applyBorder="1" applyAlignment="1" applyProtection="1">
      <alignment vertical="center" wrapText="1"/>
      <protection locked="0"/>
    </xf>
    <xf numFmtId="4" fontId="10" fillId="3" borderId="0" xfId="0" applyNumberFormat="1" applyFont="1" applyFill="1" applyBorder="1" applyAlignment="1" applyProtection="1">
      <alignment vertical="center" wrapText="1"/>
      <protection locked="0"/>
    </xf>
    <xf numFmtId="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12" fillId="8" borderId="1" xfId="3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9" fontId="20" fillId="0" borderId="1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44" fontId="12" fillId="2" borderId="1" xfId="3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left" vertical="center"/>
    </xf>
    <xf numFmtId="0" fontId="22" fillId="6" borderId="4" xfId="0" applyFont="1" applyFill="1" applyBorder="1" applyAlignment="1">
      <alignment horizontal="left" vertical="center"/>
    </xf>
    <xf numFmtId="44" fontId="22" fillId="6" borderId="1" xfId="3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ont="1" applyFill="1"/>
    <xf numFmtId="9" fontId="22" fillId="6" borderId="1" xfId="2" applyFont="1" applyFill="1" applyBorder="1" applyAlignment="1">
      <alignment horizontal="center" vertical="center"/>
    </xf>
    <xf numFmtId="0" fontId="0" fillId="0" borderId="0" xfId="0" applyFont="1"/>
    <xf numFmtId="9" fontId="22" fillId="6" borderId="1" xfId="2" applyFont="1" applyFill="1" applyBorder="1" applyAlignment="1">
      <alignment horizontal="left" vertical="center"/>
    </xf>
    <xf numFmtId="44" fontId="22" fillId="6" borderId="1" xfId="3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" fontId="23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3" borderId="11" xfId="0" applyFont="1" applyFill="1" applyBorder="1" applyAlignment="1">
      <alignment vertical="center"/>
    </xf>
    <xf numFmtId="44" fontId="17" fillId="0" borderId="6" xfId="3" applyFont="1" applyFill="1" applyBorder="1" applyAlignment="1" applyProtection="1">
      <alignment vertical="center"/>
    </xf>
    <xf numFmtId="0" fontId="17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44" fontId="17" fillId="3" borderId="1" xfId="3" applyFont="1" applyFill="1" applyBorder="1" applyAlignment="1" applyProtection="1">
      <alignment vertical="center"/>
    </xf>
    <xf numFmtId="15" fontId="17" fillId="3" borderId="4" xfId="0" applyNumberFormat="1" applyFont="1" applyFill="1" applyBorder="1" applyAlignment="1" applyProtection="1">
      <alignment horizontal="center" vertical="center"/>
    </xf>
    <xf numFmtId="15" fontId="17" fillId="3" borderId="0" xfId="0" applyNumberFormat="1" applyFont="1" applyFill="1" applyAlignment="1" applyProtection="1">
      <alignment vertical="center"/>
    </xf>
    <xf numFmtId="15" fontId="17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6" fillId="3" borderId="0" xfId="0" applyFont="1" applyFill="1" applyAlignment="1" applyProtection="1">
      <alignment horizontal="left" vertical="center"/>
    </xf>
    <xf numFmtId="49" fontId="3" fillId="3" borderId="0" xfId="0" applyNumberFormat="1" applyFont="1" applyFill="1" applyAlignment="1" applyProtection="1">
      <alignment vertical="center"/>
    </xf>
    <xf numFmtId="15" fontId="17" fillId="3" borderId="1" xfId="0" applyNumberFormat="1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4" fontId="23" fillId="3" borderId="0" xfId="0" applyNumberFormat="1" applyFont="1" applyFill="1" applyBorder="1" applyAlignment="1">
      <alignment horizontal="center" vertical="center"/>
    </xf>
    <xf numFmtId="15" fontId="17" fillId="3" borderId="3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4" fillId="3" borderId="0" xfId="0" applyFont="1" applyFill="1" applyProtection="1"/>
    <xf numFmtId="0" fontId="17" fillId="3" borderId="0" xfId="0" applyFont="1" applyFill="1" applyProtection="1"/>
    <xf numFmtId="15" fontId="17" fillId="3" borderId="1" xfId="0" applyNumberFormat="1" applyFont="1" applyFill="1" applyBorder="1" applyAlignment="1" applyProtection="1">
      <alignment horizontal="center"/>
      <protection locked="0"/>
    </xf>
    <xf numFmtId="44" fontId="13" fillId="6" borderId="1" xfId="3" applyFont="1" applyFill="1" applyBorder="1" applyAlignment="1">
      <alignment vertical="center"/>
    </xf>
    <xf numFmtId="0" fontId="1" fillId="3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44" fontId="12" fillId="8" borderId="1" xfId="3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9" fontId="20" fillId="0" borderId="1" xfId="2" applyFont="1" applyFill="1" applyBorder="1" applyAlignment="1" applyProtection="1">
      <alignment horizontal="center" vertical="center"/>
      <protection locked="0"/>
    </xf>
    <xf numFmtId="44" fontId="12" fillId="8" borderId="1" xfId="3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9" fontId="20" fillId="0" borderId="1" xfId="2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15" fontId="17" fillId="3" borderId="1" xfId="0" applyNumberFormat="1" applyFont="1" applyFill="1" applyBorder="1" applyAlignment="1" applyProtection="1">
      <alignment horizontal="center" vertical="center"/>
    </xf>
    <xf numFmtId="15" fontId="17" fillId="3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15" fontId="17" fillId="9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44" fontId="17" fillId="0" borderId="1" xfId="3" applyFont="1" applyFill="1" applyBorder="1" applyAlignment="1" applyProtection="1">
      <alignment horizontal="center" vertical="center"/>
    </xf>
    <xf numFmtId="44" fontId="17" fillId="3" borderId="1" xfId="3" applyFont="1" applyFill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" fontId="10" fillId="1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10" borderId="1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" fontId="10" fillId="10" borderId="1" xfId="0" applyNumberFormat="1" applyFont="1" applyFill="1" applyBorder="1" applyAlignment="1" applyProtection="1">
      <alignment horizontal="center" vertical="center"/>
      <protection locked="0"/>
    </xf>
    <xf numFmtId="4" fontId="10" fillId="11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11" borderId="1" xfId="0" applyNumberFormat="1" applyFont="1" applyFill="1" applyBorder="1" applyAlignment="1" applyProtection="1">
      <alignment vertical="center"/>
      <protection locked="0"/>
    </xf>
    <xf numFmtId="4" fontId="10" fillId="11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44" fontId="17" fillId="3" borderId="1" xfId="3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/>
      <protection locked="0"/>
    </xf>
    <xf numFmtId="44" fontId="17" fillId="0" borderId="1" xfId="3" applyFont="1" applyFill="1" applyBorder="1" applyAlignment="1" applyProtection="1">
      <alignment horizontal="center"/>
      <protection locked="0"/>
    </xf>
    <xf numFmtId="0" fontId="17" fillId="0" borderId="3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4" xfId="0" applyNumberFormat="1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left" vertical="center"/>
    </xf>
    <xf numFmtId="0" fontId="24" fillId="6" borderId="5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15" fontId="17" fillId="3" borderId="1" xfId="0" applyNumberFormat="1" applyFont="1" applyFill="1" applyBorder="1" applyAlignment="1" applyProtection="1">
      <alignment horizontal="center" vertical="center"/>
    </xf>
    <xf numFmtId="14" fontId="17" fillId="3" borderId="1" xfId="0" applyNumberFormat="1" applyFont="1" applyFill="1" applyBorder="1" applyAlignment="1" applyProtection="1">
      <alignment horizontal="center" vertical="center"/>
    </xf>
  </cellXfs>
  <cellStyles count="4">
    <cellStyle name="Moneda" xfId="3" builtinId="4"/>
    <cellStyle name="Normal" xfId="0" builtinId="0"/>
    <cellStyle name="Normal 2" xfId="1" xr:uid="{00000000-0005-0000-0000-000004000000}"/>
    <cellStyle name="Porcentaj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687918</xdr:colOff>
      <xdr:row>52</xdr:row>
      <xdr:rowOff>41006</xdr:rowOff>
    </xdr:from>
    <xdr:to>
      <xdr:col>3</xdr:col>
      <xdr:colOff>592667</xdr:colOff>
      <xdr:row>61</xdr:row>
      <xdr:rowOff>88631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B53B8D18-71CB-4C41-B2EC-D215C5E4C42C}"/>
            </a:ext>
          </a:extLst>
        </xdr:cNvPr>
        <xdr:cNvSpPr txBox="1"/>
      </xdr:nvSpPr>
      <xdr:spPr>
        <a:xfrm>
          <a:off x="825501" y="13206673"/>
          <a:ext cx="4201583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200"/>
        </a:p>
        <a:p>
          <a:pPr algn="ctr"/>
          <a:r>
            <a:rPr lang="es-MX" sz="1200" b="1"/>
            <a:t>_____________________________________________</a:t>
          </a:r>
        </a:p>
        <a:p>
          <a:pPr algn="ctr"/>
          <a:r>
            <a:rPr lang="es-MX" sz="1200" b="1"/>
            <a:t>RAUL SOLIS BARRUETA</a:t>
          </a: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Representante Legal de la OSC</a:t>
          </a:r>
          <a:endParaRPr lang="es-MX" sz="1200" b="1"/>
        </a:p>
      </xdr:txBody>
    </xdr:sp>
    <xdr:clientData/>
  </xdr:twoCellAnchor>
  <xdr:twoCellAnchor>
    <xdr:from>
      <xdr:col>9</xdr:col>
      <xdr:colOff>804332</xdr:colOff>
      <xdr:row>52</xdr:row>
      <xdr:rowOff>0</xdr:rowOff>
    </xdr:from>
    <xdr:to>
      <xdr:col>16</xdr:col>
      <xdr:colOff>860421</xdr:colOff>
      <xdr:row>61</xdr:row>
      <xdr:rowOff>47626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20193950-1A30-48B9-B370-6127BDDBCBF7}"/>
            </a:ext>
          </a:extLst>
        </xdr:cNvPr>
        <xdr:cNvSpPr txBox="1"/>
      </xdr:nvSpPr>
      <xdr:spPr>
        <a:xfrm>
          <a:off x="12287249" y="13165667"/>
          <a:ext cx="7136339" cy="1381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</a:t>
          </a:r>
          <a:endParaRPr lang="es-MX" sz="1200">
            <a:effectLst/>
          </a:endParaRPr>
        </a:p>
        <a:p>
          <a:pPr algn="ctr"/>
          <a:r>
            <a:rPr lang="es-MX" sz="1200" b="1"/>
            <a:t>RICARDO</a:t>
          </a:r>
          <a:r>
            <a:rPr lang="es-MX" sz="1200" b="1" baseline="0"/>
            <a:t> JOEL  JIMENEZ GONZALEZ</a:t>
          </a:r>
          <a:endParaRPr lang="es-MX" sz="1200" b="1"/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Administrador del Proyecto</a:t>
          </a:r>
          <a:endParaRPr lang="es-MX" sz="1200" b="1"/>
        </a:p>
      </xdr:txBody>
    </xdr:sp>
    <xdr:clientData/>
  </xdr:twoCellAnchor>
  <xdr:twoCellAnchor>
    <xdr:from>
      <xdr:col>4</xdr:col>
      <xdr:colOff>1143001</xdr:colOff>
      <xdr:row>52</xdr:row>
      <xdr:rowOff>51598</xdr:rowOff>
    </xdr:from>
    <xdr:to>
      <xdr:col>9</xdr:col>
      <xdr:colOff>687917</xdr:colOff>
      <xdr:row>61</xdr:row>
      <xdr:rowOff>99223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FDF3C9F3-F188-4DD7-BCD7-F274F4DFD146}"/>
            </a:ext>
          </a:extLst>
        </xdr:cNvPr>
        <xdr:cNvSpPr txBox="1"/>
      </xdr:nvSpPr>
      <xdr:spPr>
        <a:xfrm>
          <a:off x="6752168" y="13217265"/>
          <a:ext cx="5418666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200"/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</a:t>
          </a:r>
          <a:endParaRPr lang="es-MX" sz="1200">
            <a:effectLst/>
          </a:endParaRPr>
        </a:p>
        <a:p>
          <a:pPr algn="ctr"/>
          <a:r>
            <a:rPr lang="es-MX" sz="1200" b="1"/>
            <a:t>JAIME NETZAHUATL</a:t>
          </a: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Coordinador del Proyecto</a:t>
          </a:r>
          <a:endParaRPr lang="es-MX" sz="1200" b="1"/>
        </a:p>
      </xdr:txBody>
    </xdr:sp>
    <xdr:clientData/>
  </xdr:twoCellAnchor>
  <xdr:twoCellAnchor editAs="oneCell">
    <xdr:from>
      <xdr:col>11</xdr:col>
      <xdr:colOff>1128889</xdr:colOff>
      <xdr:row>51</xdr:row>
      <xdr:rowOff>98778</xdr:rowOff>
    </xdr:from>
    <xdr:to>
      <xdr:col>12</xdr:col>
      <xdr:colOff>1182864</xdr:colOff>
      <xdr:row>55</xdr:row>
      <xdr:rowOff>117969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5804FF5-BFC7-B84A-84F5-6E07B7FA690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62778" y="12968111"/>
          <a:ext cx="1323975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763814</xdr:colOff>
      <xdr:row>58</xdr:row>
      <xdr:rowOff>79829</xdr:rowOff>
    </xdr:from>
    <xdr:to>
      <xdr:col>3</xdr:col>
      <xdr:colOff>1175958</xdr:colOff>
      <xdr:row>66</xdr:row>
      <xdr:rowOff>84818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7814A9-6607-4253-871A-4106DC1A77DC}"/>
            </a:ext>
          </a:extLst>
        </xdr:cNvPr>
        <xdr:cNvSpPr txBox="1"/>
      </xdr:nvSpPr>
      <xdr:spPr>
        <a:xfrm>
          <a:off x="2410278" y="14503400"/>
          <a:ext cx="4208537" cy="1202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200"/>
        </a:p>
        <a:p>
          <a:pPr algn="ctr"/>
          <a:r>
            <a:rPr lang="es-MX" sz="1200" b="1"/>
            <a:t>_____________________________________________</a:t>
          </a: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Representante Legal de la OSC</a:t>
          </a:r>
          <a:endParaRPr lang="es-MX" sz="1200" b="1"/>
        </a:p>
      </xdr:txBody>
    </xdr:sp>
    <xdr:clientData/>
  </xdr:twoCellAnchor>
  <xdr:twoCellAnchor>
    <xdr:from>
      <xdr:col>11</xdr:col>
      <xdr:colOff>624565</xdr:colOff>
      <xdr:row>58</xdr:row>
      <xdr:rowOff>125305</xdr:rowOff>
    </xdr:from>
    <xdr:to>
      <xdr:col>17</xdr:col>
      <xdr:colOff>706054</xdr:colOff>
      <xdr:row>66</xdr:row>
      <xdr:rowOff>72119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00F77B-93C2-4AF3-BBEE-D584825E0401}"/>
            </a:ext>
          </a:extLst>
        </xdr:cNvPr>
        <xdr:cNvSpPr txBox="1"/>
      </xdr:nvSpPr>
      <xdr:spPr>
        <a:xfrm>
          <a:off x="14816815" y="14548876"/>
          <a:ext cx="3592132" cy="1144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</a:t>
          </a:r>
          <a:endParaRPr lang="es-MX" sz="1200">
            <a:effectLst/>
          </a:endParaRP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Administrador del Proyecto</a:t>
          </a:r>
          <a:endParaRPr lang="es-MX" sz="1200" b="1"/>
        </a:p>
      </xdr:txBody>
    </xdr:sp>
    <xdr:clientData/>
  </xdr:twoCellAnchor>
  <xdr:twoCellAnchor>
    <xdr:from>
      <xdr:col>5</xdr:col>
      <xdr:colOff>3026</xdr:colOff>
      <xdr:row>58</xdr:row>
      <xdr:rowOff>103120</xdr:rowOff>
    </xdr:from>
    <xdr:to>
      <xdr:col>10</xdr:col>
      <xdr:colOff>606577</xdr:colOff>
      <xdr:row>66</xdr:row>
      <xdr:rowOff>84817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2AB38CF0-D1D4-4458-9629-35961AFCE3CE}"/>
            </a:ext>
          </a:extLst>
        </xdr:cNvPr>
        <xdr:cNvSpPr txBox="1"/>
      </xdr:nvSpPr>
      <xdr:spPr>
        <a:xfrm>
          <a:off x="8221740" y="14526691"/>
          <a:ext cx="5406873" cy="1179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200"/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</a:t>
          </a:r>
          <a:endParaRPr lang="es-MX" sz="1200">
            <a:effectLst/>
          </a:endParaRP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Coordinador del Proyecto</a:t>
          </a:r>
          <a:endParaRPr lang="es-MX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63499</xdr:colOff>
      <xdr:row>80</xdr:row>
      <xdr:rowOff>31751</xdr:rowOff>
    </xdr:from>
    <xdr:to>
      <xdr:col>4</xdr:col>
      <xdr:colOff>719665</xdr:colOff>
      <xdr:row>88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CC0769-F332-4A2C-AF63-E65673A01F96}"/>
            </a:ext>
          </a:extLst>
        </xdr:cNvPr>
        <xdr:cNvSpPr txBox="1"/>
      </xdr:nvSpPr>
      <xdr:spPr>
        <a:xfrm>
          <a:off x="2654299" y="14560551"/>
          <a:ext cx="4212166" cy="1187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200"/>
        </a:p>
        <a:p>
          <a:pPr algn="ctr"/>
          <a:r>
            <a:rPr lang="es-MX" sz="1200" b="1"/>
            <a:t>_____________________________________________</a:t>
          </a: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Representante Legal de la OSC</a:t>
          </a:r>
          <a:endParaRPr lang="es-MX" sz="1200" b="1"/>
        </a:p>
      </xdr:txBody>
    </xdr:sp>
    <xdr:clientData/>
  </xdr:twoCellAnchor>
  <xdr:twoCellAnchor>
    <xdr:from>
      <xdr:col>11</xdr:col>
      <xdr:colOff>539747</xdr:colOff>
      <xdr:row>80</xdr:row>
      <xdr:rowOff>11911</xdr:rowOff>
    </xdr:from>
    <xdr:to>
      <xdr:col>17</xdr:col>
      <xdr:colOff>627586</xdr:colOff>
      <xdr:row>87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36ABF3-F6B5-4BE4-AC5C-A5FA32650A6E}"/>
            </a:ext>
          </a:extLst>
        </xdr:cNvPr>
        <xdr:cNvSpPr txBox="1"/>
      </xdr:nvSpPr>
      <xdr:spPr>
        <a:xfrm>
          <a:off x="13976347" y="14540711"/>
          <a:ext cx="4913839" cy="11310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</a:t>
          </a:r>
          <a:endParaRPr lang="es-MX" sz="1200">
            <a:effectLst/>
          </a:endParaRP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Administrador del Proyecto</a:t>
          </a:r>
          <a:endParaRPr lang="es-MX" sz="1200" b="1"/>
        </a:p>
      </xdr:txBody>
    </xdr:sp>
    <xdr:clientData/>
  </xdr:twoCellAnchor>
  <xdr:twoCellAnchor>
    <xdr:from>
      <xdr:col>6</xdr:col>
      <xdr:colOff>2118</xdr:colOff>
      <xdr:row>80</xdr:row>
      <xdr:rowOff>42343</xdr:rowOff>
    </xdr:from>
    <xdr:to>
      <xdr:col>10</xdr:col>
      <xdr:colOff>732368</xdr:colOff>
      <xdr:row>87</xdr:row>
      <xdr:rowOff>127001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8A12A3F3-562C-461F-894D-E7E271933DBA}"/>
            </a:ext>
          </a:extLst>
        </xdr:cNvPr>
        <xdr:cNvSpPr txBox="1"/>
      </xdr:nvSpPr>
      <xdr:spPr>
        <a:xfrm>
          <a:off x="7723718" y="14571143"/>
          <a:ext cx="5302250" cy="11514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200"/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</a:t>
          </a:r>
          <a:endParaRPr lang="es-MX" sz="1200">
            <a:effectLst/>
          </a:endParaRP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Coordinador del Proyecto</a:t>
          </a:r>
          <a:endParaRPr lang="es-MX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973667</xdr:colOff>
      <xdr:row>69</xdr:row>
      <xdr:rowOff>31750</xdr:rowOff>
    </xdr:from>
    <xdr:to>
      <xdr:col>4</xdr:col>
      <xdr:colOff>719665</xdr:colOff>
      <xdr:row>76</xdr:row>
      <xdr:rowOff>111125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782E8F-DD07-4044-AE65-025EB4C259EB}"/>
            </a:ext>
          </a:extLst>
        </xdr:cNvPr>
        <xdr:cNvSpPr txBox="1"/>
      </xdr:nvSpPr>
      <xdr:spPr>
        <a:xfrm>
          <a:off x="2259542" y="13985875"/>
          <a:ext cx="3889373" cy="119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200"/>
        </a:p>
        <a:p>
          <a:pPr algn="ctr"/>
          <a:r>
            <a:rPr lang="es-MX" sz="1200" b="1"/>
            <a:t>_____________________________________________</a:t>
          </a: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Representante Legal de la OSC</a:t>
          </a:r>
          <a:endParaRPr lang="es-MX" sz="1200" b="1"/>
        </a:p>
      </xdr:txBody>
    </xdr:sp>
    <xdr:clientData/>
  </xdr:twoCellAnchor>
  <xdr:twoCellAnchor>
    <xdr:from>
      <xdr:col>11</xdr:col>
      <xdr:colOff>542922</xdr:colOff>
      <xdr:row>68</xdr:row>
      <xdr:rowOff>142086</xdr:rowOff>
    </xdr:from>
    <xdr:to>
      <xdr:col>17</xdr:col>
      <xdr:colOff>627586</xdr:colOff>
      <xdr:row>77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EB6D6B-4386-4FF8-B6A6-F85F20D76645}"/>
            </a:ext>
          </a:extLst>
        </xdr:cNvPr>
        <xdr:cNvSpPr txBox="1"/>
      </xdr:nvSpPr>
      <xdr:spPr>
        <a:xfrm>
          <a:off x="14258922" y="14654722"/>
          <a:ext cx="3669528" cy="1260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</a:t>
          </a:r>
          <a:endParaRPr lang="es-MX" sz="1200">
            <a:effectLst/>
          </a:endParaRP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Administrador del Proyecto</a:t>
          </a:r>
          <a:endParaRPr lang="es-MX" sz="1200" b="1"/>
        </a:p>
      </xdr:txBody>
    </xdr:sp>
    <xdr:clientData/>
  </xdr:twoCellAnchor>
  <xdr:twoCellAnchor>
    <xdr:from>
      <xdr:col>5</xdr:col>
      <xdr:colOff>10585</xdr:colOff>
      <xdr:row>69</xdr:row>
      <xdr:rowOff>10593</xdr:rowOff>
    </xdr:from>
    <xdr:to>
      <xdr:col>10</xdr:col>
      <xdr:colOff>613834</xdr:colOff>
      <xdr:row>76</xdr:row>
      <xdr:rowOff>127001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984B8890-245E-40F1-9817-0012E58D0AA8}"/>
            </a:ext>
          </a:extLst>
        </xdr:cNvPr>
        <xdr:cNvSpPr txBox="1"/>
      </xdr:nvSpPr>
      <xdr:spPr>
        <a:xfrm>
          <a:off x="6900335" y="13964718"/>
          <a:ext cx="5556249" cy="12276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200"/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</a:t>
          </a:r>
          <a:endParaRPr lang="es-MX" sz="1200">
            <a:effectLst/>
          </a:endParaRP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Coordinador del Proyecto</a:t>
          </a:r>
          <a:endParaRPr lang="es-MX" sz="1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158</xdr:row>
      <xdr:rowOff>28576</xdr:rowOff>
    </xdr:from>
    <xdr:to>
      <xdr:col>4</xdr:col>
      <xdr:colOff>716490</xdr:colOff>
      <xdr:row>166</xdr:row>
      <xdr:rowOff>111126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1E44CF-E737-4242-99A2-15146909846B}"/>
            </a:ext>
          </a:extLst>
        </xdr:cNvPr>
        <xdr:cNvSpPr txBox="1"/>
      </xdr:nvSpPr>
      <xdr:spPr>
        <a:xfrm>
          <a:off x="2178049" y="16760826"/>
          <a:ext cx="4301066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200"/>
        </a:p>
        <a:p>
          <a:pPr algn="ctr"/>
          <a:r>
            <a:rPr lang="es-MX" sz="1200" b="1"/>
            <a:t>_____________________________________________</a:t>
          </a: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Representante Legal de la OSC</a:t>
          </a:r>
          <a:endParaRPr lang="es-MX" sz="1200" b="1"/>
        </a:p>
      </xdr:txBody>
    </xdr:sp>
    <xdr:clientData/>
  </xdr:twoCellAnchor>
  <xdr:twoCellAnchor>
    <xdr:from>
      <xdr:col>11</xdr:col>
      <xdr:colOff>1127122</xdr:colOff>
      <xdr:row>158</xdr:row>
      <xdr:rowOff>75412</xdr:rowOff>
    </xdr:from>
    <xdr:to>
      <xdr:col>18</xdr:col>
      <xdr:colOff>56086</xdr:colOff>
      <xdr:row>166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3A704C-2CD0-418A-9E01-0339A11D7C10}"/>
            </a:ext>
          </a:extLst>
        </xdr:cNvPr>
        <xdr:cNvSpPr txBox="1"/>
      </xdr:nvSpPr>
      <xdr:spPr>
        <a:xfrm>
          <a:off x="14271622" y="16807662"/>
          <a:ext cx="3564464" cy="1242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</a:t>
          </a:r>
          <a:endParaRPr lang="es-MX" sz="1200">
            <a:effectLst/>
          </a:endParaRP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Administrador del Proyecto</a:t>
          </a:r>
          <a:endParaRPr lang="es-MX" sz="1200" b="1"/>
        </a:p>
      </xdr:txBody>
    </xdr:sp>
    <xdr:clientData/>
  </xdr:twoCellAnchor>
  <xdr:twoCellAnchor>
    <xdr:from>
      <xdr:col>6</xdr:col>
      <xdr:colOff>418040</xdr:colOff>
      <xdr:row>158</xdr:row>
      <xdr:rowOff>74092</xdr:rowOff>
    </xdr:from>
    <xdr:to>
      <xdr:col>10</xdr:col>
      <xdr:colOff>1135589</xdr:colOff>
      <xdr:row>166</xdr:row>
      <xdr:rowOff>79375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6631390B-544A-46E7-813A-1CAEE4DD2E2B}"/>
            </a:ext>
          </a:extLst>
        </xdr:cNvPr>
        <xdr:cNvSpPr txBox="1"/>
      </xdr:nvSpPr>
      <xdr:spPr>
        <a:xfrm>
          <a:off x="7768165" y="16806342"/>
          <a:ext cx="5353049" cy="12752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200"/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</a:t>
          </a:r>
          <a:endParaRPr lang="es-MX" sz="1200">
            <a:effectLst/>
          </a:endParaRPr>
        </a:p>
        <a:p>
          <a:pPr algn="ctr"/>
          <a:r>
            <a:rPr lang="es-MX" sz="1200" b="1"/>
            <a:t>Nombre</a:t>
          </a:r>
          <a:r>
            <a:rPr lang="es-MX" sz="1200" b="1" baseline="0"/>
            <a:t> y firma del Coordinador del Proyecto</a:t>
          </a:r>
          <a:endParaRPr lang="es-MX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529"/>
  <sheetViews>
    <sheetView tabSelected="1" zoomScale="90" zoomScaleNormal="90" workbookViewId="0">
      <selection activeCell="B7" sqref="B7:O7"/>
    </sheetView>
  </sheetViews>
  <sheetFormatPr baseColWidth="10" defaultColWidth="9.140625" defaultRowHeight="12" x14ac:dyDescent="0.2"/>
  <cols>
    <col min="1" max="1" width="49.42578125" style="1" bestFit="1" customWidth="1"/>
    <col min="2" max="2" width="17.85546875" style="2" customWidth="1"/>
    <col min="3" max="3" width="4.42578125" style="2" customWidth="1"/>
    <col min="4" max="5" width="16.85546875" style="1" customWidth="1"/>
    <col min="6" max="11" width="16.85546875" style="2" customWidth="1"/>
    <col min="12" max="14" width="16.7109375" style="2" customWidth="1"/>
    <col min="15" max="15" width="15.7109375" style="1" customWidth="1"/>
    <col min="16" max="16" width="1.42578125" style="5" customWidth="1"/>
    <col min="17" max="17" width="16.42578125" style="5" customWidth="1"/>
    <col min="18" max="18" width="9.140625" style="5" customWidth="1"/>
    <col min="19" max="56" width="9.140625" style="5"/>
    <col min="57" max="16384" width="9.140625" style="1"/>
  </cols>
  <sheetData>
    <row r="1" spans="1:17" s="5" customFormat="1" ht="47.25" customHeight="1" x14ac:dyDescent="0.2">
      <c r="A1" s="200" t="s">
        <v>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s="5" customFormat="1" ht="28.5" customHeight="1" x14ac:dyDescent="0.2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s="5" customFormat="1" ht="31.5" customHeight="1" x14ac:dyDescent="0.2"/>
    <row r="4" spans="1:17" ht="44.45" customHeight="1" x14ac:dyDescent="0.2">
      <c r="A4" s="203" t="s">
        <v>52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s="5" customFormat="1" ht="8.25" customHeight="1" x14ac:dyDescent="0.2">
      <c r="D5" s="6"/>
    </row>
    <row r="6" spans="1:17" s="5" customFormat="1" ht="8.25" customHeight="1" x14ac:dyDescent="0.2">
      <c r="D6" s="6"/>
    </row>
    <row r="7" spans="1:17" s="5" customFormat="1" ht="26.25" customHeight="1" x14ac:dyDescent="0.2">
      <c r="A7" s="14" t="s">
        <v>0</v>
      </c>
      <c r="B7" s="207" t="s">
        <v>186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Q7" s="13"/>
    </row>
    <row r="8" spans="1:17" s="5" customFormat="1" ht="41.25" customHeight="1" x14ac:dyDescent="0.2">
      <c r="A8" s="14" t="s">
        <v>1</v>
      </c>
      <c r="B8" s="207" t="s">
        <v>173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9"/>
    </row>
    <row r="9" spans="1:17" s="5" customFormat="1" ht="15.75" customHeight="1" x14ac:dyDescent="0.25">
      <c r="A9" s="14" t="s">
        <v>56</v>
      </c>
      <c r="B9" s="206">
        <v>1384900</v>
      </c>
      <c r="C9" s="206"/>
      <c r="D9" s="20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7" s="5" customFormat="1" ht="15.75" customHeight="1" x14ac:dyDescent="0.25">
      <c r="A10" s="14" t="s">
        <v>57</v>
      </c>
      <c r="B10" s="204">
        <f>B9*0.8</f>
        <v>1107920</v>
      </c>
      <c r="C10" s="204"/>
      <c r="D10" s="20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7" s="5" customFormat="1" ht="15.75" customHeight="1" x14ac:dyDescent="0.25">
      <c r="A11" s="14" t="s">
        <v>58</v>
      </c>
      <c r="B11" s="204">
        <f>B9*0.2</f>
        <v>276980</v>
      </c>
      <c r="C11" s="204"/>
      <c r="D11" s="20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7" s="5" customFormat="1" ht="15.75" customHeight="1" x14ac:dyDescent="0.25">
      <c r="A12" s="14" t="s">
        <v>59</v>
      </c>
      <c r="B12" s="86">
        <v>43344</v>
      </c>
      <c r="C12" s="82" t="s">
        <v>10</v>
      </c>
      <c r="D12" s="86">
        <v>43677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7" s="5" customFormat="1" ht="15.75" customHeight="1" x14ac:dyDescent="0.25">
      <c r="A13" s="14" t="s">
        <v>60</v>
      </c>
      <c r="B13" s="86">
        <v>43575</v>
      </c>
      <c r="C13" s="83" t="s">
        <v>10</v>
      </c>
      <c r="D13" s="86">
        <v>43677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7" s="5" customFormat="1" ht="15.75" customHeight="1" x14ac:dyDescent="0.25">
      <c r="A14" s="14" t="s">
        <v>61</v>
      </c>
      <c r="B14" s="150">
        <v>43677</v>
      </c>
      <c r="C14" s="84"/>
      <c r="D14" s="8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7" s="5" customFormat="1" ht="8.25" customHeight="1" x14ac:dyDescent="0.2">
      <c r="D15" s="6"/>
    </row>
    <row r="16" spans="1:17" s="5" customFormat="1" ht="8.25" customHeight="1" x14ac:dyDescent="0.2"/>
    <row r="17" spans="1:56" s="5" customFormat="1" ht="18.75" customHeight="1" x14ac:dyDescent="0.2">
      <c r="D17" s="210" t="s">
        <v>32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2"/>
    </row>
    <row r="18" spans="1:56" ht="27.6" customHeight="1" x14ac:dyDescent="0.2">
      <c r="A18" s="202" t="s">
        <v>25</v>
      </c>
      <c r="B18" s="202" t="s">
        <v>24</v>
      </c>
      <c r="C18" s="16"/>
      <c r="D18" s="201" t="s">
        <v>33</v>
      </c>
      <c r="E18" s="201" t="s">
        <v>34</v>
      </c>
      <c r="F18" s="201" t="s">
        <v>35</v>
      </c>
      <c r="G18" s="201" t="s">
        <v>36</v>
      </c>
      <c r="H18" s="201" t="s">
        <v>37</v>
      </c>
      <c r="I18" s="201" t="s">
        <v>38</v>
      </c>
      <c r="J18" s="201" t="s">
        <v>39</v>
      </c>
      <c r="K18" s="201" t="s">
        <v>40</v>
      </c>
      <c r="L18" s="201" t="s">
        <v>88</v>
      </c>
      <c r="M18" s="201" t="s">
        <v>89</v>
      </c>
      <c r="N18" s="201" t="s">
        <v>90</v>
      </c>
      <c r="O18" s="202" t="s">
        <v>4</v>
      </c>
      <c r="P18" s="17"/>
      <c r="Q18" s="201" t="s">
        <v>11</v>
      </c>
    </row>
    <row r="19" spans="1:56" ht="17.100000000000001" customHeight="1" x14ac:dyDescent="0.2">
      <c r="A19" s="202"/>
      <c r="B19" s="202"/>
      <c r="C19" s="16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17"/>
      <c r="Q19" s="201"/>
    </row>
    <row r="20" spans="1:56" s="5" customFormat="1" ht="11.1" customHeight="1" x14ac:dyDescent="0.2">
      <c r="D20" s="18"/>
      <c r="H20" s="152"/>
    </row>
    <row r="21" spans="1:56" ht="33" customHeight="1" x14ac:dyDescent="0.2">
      <c r="A21" s="21" t="s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56" s="34" customFormat="1" ht="15.6" customHeight="1" x14ac:dyDescent="0.25">
      <c r="A22" s="30" t="s">
        <v>15</v>
      </c>
      <c r="B22" s="76">
        <f>+'Rubro 1. Recursos humanos'!E28</f>
        <v>0</v>
      </c>
      <c r="C22" s="77"/>
      <c r="D22" s="76">
        <f>+'Rubro 1. Recursos humanos'!G28</f>
        <v>0</v>
      </c>
      <c r="E22" s="76">
        <f>+'Rubro 1. Recursos humanos'!H28</f>
        <v>0</v>
      </c>
      <c r="F22" s="76">
        <f>+'Rubro 1. Recursos humanos'!I28</f>
        <v>0</v>
      </c>
      <c r="G22" s="76">
        <f>+'Rubro 1. Recursos humanos'!J28</f>
        <v>0</v>
      </c>
      <c r="H22" s="76">
        <f>+'Rubro 1. Recursos humanos'!K28</f>
        <v>0</v>
      </c>
      <c r="I22" s="76">
        <f>+'Rubro 1. Recursos humanos'!L28</f>
        <v>0</v>
      </c>
      <c r="J22" s="76">
        <f>+'Rubro 1. Recursos humanos'!M28</f>
        <v>0</v>
      </c>
      <c r="K22" s="76">
        <f>+'Rubro 1. Recursos humanos'!N28</f>
        <v>0</v>
      </c>
      <c r="L22" s="76">
        <f>+'Rubro 1. Recursos humanos'!O28</f>
        <v>0</v>
      </c>
      <c r="M22" s="76">
        <f>+'Rubro 1. Recursos humanos'!P28</f>
        <v>0</v>
      </c>
      <c r="N22" s="76">
        <f>+'Rubro 1. Recursos humanos'!Q28</f>
        <v>0</v>
      </c>
      <c r="O22" s="75">
        <f>SUM(D22:N22)</f>
        <v>0</v>
      </c>
      <c r="P22" s="33"/>
      <c r="Q22" s="62" t="str">
        <f>IF(ISERROR(O22/B22),"",O22/B22)</f>
        <v/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</row>
    <row r="23" spans="1:56" s="34" customFormat="1" ht="15.6" customHeight="1" x14ac:dyDescent="0.25">
      <c r="A23" s="30" t="s">
        <v>16</v>
      </c>
      <c r="B23" s="76">
        <f>+'Rubro 1. Recursos humanos'!E37</f>
        <v>549999</v>
      </c>
      <c r="C23" s="77"/>
      <c r="D23" s="76">
        <f>+'Rubro 1. Recursos humanos'!G37</f>
        <v>50000</v>
      </c>
      <c r="E23" s="76">
        <f>+'Rubro 1. Recursos humanos'!H37</f>
        <v>50000</v>
      </c>
      <c r="F23" s="76">
        <f>+'Rubro 1. Recursos humanos'!I37</f>
        <v>50000</v>
      </c>
      <c r="G23" s="76">
        <f>+'Rubro 1. Recursos humanos'!J37</f>
        <v>50000</v>
      </c>
      <c r="H23" s="76">
        <f>+'Rubro 1. Recursos humanos'!K37</f>
        <v>46857</v>
      </c>
      <c r="I23" s="76">
        <f>+'Rubro 1. Recursos humanos'!L37</f>
        <v>46857</v>
      </c>
      <c r="J23" s="76">
        <f>+'Rubro 1. Recursos humanos'!M37</f>
        <v>46857</v>
      </c>
      <c r="K23" s="76">
        <f>+'Rubro 1. Recursos humanos'!N37</f>
        <v>46857</v>
      </c>
      <c r="L23" s="76">
        <f>+'Rubro 1. Recursos humanos'!O37</f>
        <v>46857</v>
      </c>
      <c r="M23" s="76">
        <f>+'Rubro 1. Recursos humanos'!P37</f>
        <v>57857</v>
      </c>
      <c r="N23" s="76">
        <f>+'Rubro 1. Recursos humanos'!Q37</f>
        <v>57857</v>
      </c>
      <c r="O23" s="75">
        <f>SUM(D23:N23)</f>
        <v>549999</v>
      </c>
      <c r="P23" s="33"/>
      <c r="Q23" s="62">
        <f>IF(ISERROR(O23/B23),"",O23/B23)</f>
        <v>1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1:56" s="34" customFormat="1" ht="15.6" customHeight="1" x14ac:dyDescent="0.25">
      <c r="A24" s="30" t="s">
        <v>5</v>
      </c>
      <c r="B24" s="76">
        <f>+'Rubro 1. Recursos humanos'!E46</f>
        <v>0</v>
      </c>
      <c r="C24" s="77"/>
      <c r="D24" s="76">
        <f>+'Rubro 1. Recursos humanos'!G46</f>
        <v>0</v>
      </c>
      <c r="E24" s="76">
        <f>+'Rubro 1. Recursos humanos'!H46</f>
        <v>0</v>
      </c>
      <c r="F24" s="76">
        <f>+'Rubro 1. Recursos humanos'!I46</f>
        <v>0</v>
      </c>
      <c r="G24" s="76">
        <f>+'Rubro 1. Recursos humanos'!J46</f>
        <v>0</v>
      </c>
      <c r="H24" s="76">
        <f>+'Rubro 1. Recursos humanos'!K46</f>
        <v>0</v>
      </c>
      <c r="I24" s="76">
        <f>+'Rubro 1. Recursos humanos'!L46</f>
        <v>0</v>
      </c>
      <c r="J24" s="76">
        <f>+'Rubro 1. Recursos humanos'!M46</f>
        <v>0</v>
      </c>
      <c r="K24" s="76">
        <f>+'Rubro 1. Recursos humanos'!N46</f>
        <v>0</v>
      </c>
      <c r="L24" s="76">
        <f>+'Rubro 1. Recursos humanos'!O46</f>
        <v>0</v>
      </c>
      <c r="M24" s="76">
        <f>+'Rubro 1. Recursos humanos'!P46</f>
        <v>0</v>
      </c>
      <c r="N24" s="76">
        <f>+'Rubro 1. Recursos humanos'!Q46</f>
        <v>0</v>
      </c>
      <c r="O24" s="75">
        <f>SUM(D24:N24)</f>
        <v>0</v>
      </c>
      <c r="P24" s="33"/>
      <c r="Q24" s="62" t="str">
        <f>IF(ISERROR(O24/B24),"",O24/B24)</f>
        <v/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s="34" customFormat="1" ht="15.6" customHeight="1" x14ac:dyDescent="0.25">
      <c r="A25" s="30" t="s">
        <v>14</v>
      </c>
      <c r="B25" s="76">
        <f>+'Rubro 1. Recursos humanos'!E55</f>
        <v>0</v>
      </c>
      <c r="C25" s="77"/>
      <c r="D25" s="76">
        <f>+'Rubro 1. Recursos humanos'!G55</f>
        <v>0</v>
      </c>
      <c r="E25" s="76">
        <f>+'Rubro 1. Recursos humanos'!H55</f>
        <v>0</v>
      </c>
      <c r="F25" s="76">
        <f>+'Rubro 1. Recursos humanos'!I55</f>
        <v>0</v>
      </c>
      <c r="G25" s="76">
        <f>+'Rubro 1. Recursos humanos'!J55</f>
        <v>0</v>
      </c>
      <c r="H25" s="76">
        <f>+'Rubro 1. Recursos humanos'!K55</f>
        <v>0</v>
      </c>
      <c r="I25" s="76">
        <f>+'Rubro 1. Recursos humanos'!L55</f>
        <v>0</v>
      </c>
      <c r="J25" s="76">
        <f>+'Rubro 1. Recursos humanos'!M55</f>
        <v>0</v>
      </c>
      <c r="K25" s="76">
        <f>+'Rubro 1. Recursos humanos'!N55</f>
        <v>0</v>
      </c>
      <c r="L25" s="76">
        <f>+'Rubro 1. Recursos humanos'!O55</f>
        <v>0</v>
      </c>
      <c r="M25" s="76">
        <f>+'Rubro 1. Recursos humanos'!P55</f>
        <v>0</v>
      </c>
      <c r="N25" s="76">
        <f>+'Rubro 1. Recursos humanos'!Q55</f>
        <v>0</v>
      </c>
      <c r="O25" s="75">
        <f>SUM(D25:N25)</f>
        <v>0</v>
      </c>
      <c r="P25" s="33"/>
      <c r="Q25" s="62" t="str">
        <f>IF(ISERROR(O25/B25),"",O25/B25)</f>
        <v/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33" customHeight="1" x14ac:dyDescent="0.2">
      <c r="A26" s="22" t="s">
        <v>13</v>
      </c>
      <c r="B26" s="23">
        <f>SUM(B22:B25)</f>
        <v>549999</v>
      </c>
      <c r="C26" s="11"/>
      <c r="D26" s="23">
        <f>SUM(D22:D25)</f>
        <v>50000</v>
      </c>
      <c r="E26" s="23">
        <f t="shared" ref="E26:N26" si="0">SUM(E22:E25)</f>
        <v>50000</v>
      </c>
      <c r="F26" s="23">
        <f t="shared" si="0"/>
        <v>50000</v>
      </c>
      <c r="G26" s="23">
        <f t="shared" si="0"/>
        <v>50000</v>
      </c>
      <c r="H26" s="23">
        <f t="shared" si="0"/>
        <v>46857</v>
      </c>
      <c r="I26" s="23">
        <f t="shared" si="0"/>
        <v>46857</v>
      </c>
      <c r="J26" s="23">
        <f t="shared" si="0"/>
        <v>46857</v>
      </c>
      <c r="K26" s="23">
        <f t="shared" si="0"/>
        <v>46857</v>
      </c>
      <c r="L26" s="23">
        <f t="shared" si="0"/>
        <v>46857</v>
      </c>
      <c r="M26" s="23">
        <f t="shared" si="0"/>
        <v>57857</v>
      </c>
      <c r="N26" s="23">
        <f t="shared" si="0"/>
        <v>57857</v>
      </c>
      <c r="O26" s="23">
        <f>SUM(O22:O25)</f>
        <v>549999</v>
      </c>
      <c r="P26" s="9"/>
      <c r="Q26" s="74">
        <f>IF(ISERROR(O26/B26),"",O26/B26)</f>
        <v>1</v>
      </c>
    </row>
    <row r="27" spans="1:56" s="5" customFormat="1" ht="8.2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5"/>
      <c r="P27" s="9"/>
      <c r="Q27" s="9"/>
    </row>
    <row r="28" spans="1:56" ht="33" customHeight="1" x14ac:dyDescent="0.2">
      <c r="A28" s="24" t="s">
        <v>17</v>
      </c>
      <c r="B28" s="10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5"/>
      <c r="P28" s="9"/>
      <c r="Q28" s="9"/>
    </row>
    <row r="29" spans="1:56" s="34" customFormat="1" ht="15.6" customHeight="1" x14ac:dyDescent="0.25">
      <c r="A29" s="30" t="s">
        <v>18</v>
      </c>
      <c r="B29" s="76">
        <f>+'Rubro 2. Recursos sustantivos'!E28</f>
        <v>307400</v>
      </c>
      <c r="C29" s="77"/>
      <c r="D29" s="76">
        <f>+'Rubro 2. Recursos sustantivos'!G28</f>
        <v>0</v>
      </c>
      <c r="E29" s="76">
        <f>+'Rubro 2. Recursos sustantivos'!H28</f>
        <v>0</v>
      </c>
      <c r="F29" s="76">
        <f>+'Rubro 2. Recursos sustantivos'!I28</f>
        <v>23200</v>
      </c>
      <c r="G29" s="76">
        <f>+'Rubro 2. Recursos sustantivos'!J28</f>
        <v>44000</v>
      </c>
      <c r="H29" s="76">
        <f>+'Rubro 2. Recursos sustantivos'!K28</f>
        <v>23200</v>
      </c>
      <c r="I29" s="76">
        <f>+'Rubro 2. Recursos sustantivos'!L28</f>
        <v>72500</v>
      </c>
      <c r="J29" s="76">
        <f>+'Rubro 2. Recursos sustantivos'!M28</f>
        <v>0</v>
      </c>
      <c r="K29" s="76">
        <f>+'Rubro 2. Recursos sustantivos'!N28</f>
        <v>72500</v>
      </c>
      <c r="L29" s="76">
        <f>+'Rubro 2. Recursos sustantivos'!O28</f>
        <v>0</v>
      </c>
      <c r="M29" s="76">
        <f>+'Rubro 2. Recursos sustantivos'!P28</f>
        <v>72000</v>
      </c>
      <c r="N29" s="76">
        <f>+'Rubro 2. Recursos sustantivos'!Q28</f>
        <v>0</v>
      </c>
      <c r="O29" s="75">
        <f>SUM(D29:N29)</f>
        <v>307400</v>
      </c>
      <c r="P29" s="33"/>
      <c r="Q29" s="62">
        <f>IF(ISERROR(O29/B29),"",O29/B29)</f>
        <v>1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s="34" customFormat="1" ht="15.6" customHeight="1" x14ac:dyDescent="0.25">
      <c r="A30" s="30" t="s">
        <v>19</v>
      </c>
      <c r="B30" s="76">
        <f>+'Rubro 2. Recursos sustantivos'!E58</f>
        <v>235689.31</v>
      </c>
      <c r="C30" s="77"/>
      <c r="D30" s="76">
        <f>+'Rubro 2. Recursos sustantivos'!G58</f>
        <v>0</v>
      </c>
      <c r="E30" s="76">
        <f>+'Rubro 2. Recursos sustantivos'!H58</f>
        <v>0</v>
      </c>
      <c r="F30" s="76">
        <f>+'Rubro 2. Recursos sustantivos'!I58</f>
        <v>0</v>
      </c>
      <c r="G30" s="76">
        <f>+'Rubro 2. Recursos sustantivos'!J58</f>
        <v>8750</v>
      </c>
      <c r="H30" s="76">
        <f>+'Rubro 2. Recursos sustantivos'!K58</f>
        <v>7320.01</v>
      </c>
      <c r="I30" s="76">
        <f>+'Rubro 2. Recursos sustantivos'!L58</f>
        <v>14650.02</v>
      </c>
      <c r="J30" s="76">
        <f>+'Rubro 2. Recursos sustantivos'!M58</f>
        <v>46354</v>
      </c>
      <c r="K30" s="76">
        <f>+'Rubro 2. Recursos sustantivos'!N58</f>
        <v>29571</v>
      </c>
      <c r="L30" s="76">
        <f>+'Rubro 2. Recursos sustantivos'!O58</f>
        <v>3605.42</v>
      </c>
      <c r="M30" s="76">
        <f>+'Rubro 2. Recursos sustantivos'!P58</f>
        <v>6061</v>
      </c>
      <c r="N30" s="76">
        <f>+'Rubro 2. Recursos sustantivos'!Q58</f>
        <v>119377.86</v>
      </c>
      <c r="O30" s="75">
        <f>SUM(D30:N30)</f>
        <v>235689.31</v>
      </c>
      <c r="P30" s="33"/>
      <c r="Q30" s="62">
        <f>IF(ISERROR(O30/B30),"",O30/B30)</f>
        <v>1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s="34" customFormat="1" ht="15.6" customHeight="1" x14ac:dyDescent="0.25">
      <c r="A31" s="30" t="s">
        <v>9</v>
      </c>
      <c r="B31" s="76">
        <f>+'Rubro 2. Recursos sustantivos'!E67</f>
        <v>137106</v>
      </c>
      <c r="C31" s="77"/>
      <c r="D31" s="76">
        <f>+'Rubro 2. Recursos sustantivos'!G67</f>
        <v>0</v>
      </c>
      <c r="E31" s="76">
        <f>+'Rubro 2. Recursos sustantivos'!H67</f>
        <v>0</v>
      </c>
      <c r="F31" s="76">
        <f>+'Rubro 2. Recursos sustantivos'!I67</f>
        <v>0</v>
      </c>
      <c r="G31" s="76">
        <f>+'Rubro 2. Recursos sustantivos'!J67</f>
        <v>45000</v>
      </c>
      <c r="H31" s="76">
        <f>+'Rubro 2. Recursos sustantivos'!K67</f>
        <v>0</v>
      </c>
      <c r="I31" s="76">
        <f>+'Rubro 2. Recursos sustantivos'!L67</f>
        <v>0</v>
      </c>
      <c r="J31" s="76">
        <f>+'Rubro 2. Recursos sustantivos'!M67</f>
        <v>0</v>
      </c>
      <c r="K31" s="76">
        <f>+'Rubro 2. Recursos sustantivos'!N67</f>
        <v>80901</v>
      </c>
      <c r="L31" s="76">
        <f>+'Rubro 2. Recursos sustantivos'!O67</f>
        <v>0</v>
      </c>
      <c r="M31" s="76">
        <f>+'Rubro 2. Recursos sustantivos'!P67</f>
        <v>0</v>
      </c>
      <c r="N31" s="76">
        <f>+'Rubro 2. Recursos sustantivos'!Q67</f>
        <v>11205</v>
      </c>
      <c r="O31" s="75">
        <f>SUM(D31:N31)</f>
        <v>137106</v>
      </c>
      <c r="P31" s="33"/>
      <c r="Q31" s="62">
        <f>IF(ISERROR(O31/B31),"",O31/B31)</f>
        <v>1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s="34" customFormat="1" ht="15.6" customHeight="1" x14ac:dyDescent="0.25">
      <c r="A32" s="30" t="s">
        <v>20</v>
      </c>
      <c r="B32" s="76">
        <f>+'Rubro 2. Recursos sustantivos'!E76</f>
        <v>200</v>
      </c>
      <c r="C32" s="77"/>
      <c r="D32" s="76">
        <f>+'Rubro 2. Recursos sustantivos'!G76</f>
        <v>0</v>
      </c>
      <c r="E32" s="76">
        <f>+'Rubro 2. Recursos sustantivos'!H76</f>
        <v>0</v>
      </c>
      <c r="F32" s="76">
        <f>+'Rubro 2. Recursos sustantivos'!I76</f>
        <v>0</v>
      </c>
      <c r="G32" s="76">
        <f>+'Rubro 2. Recursos sustantivos'!J76</f>
        <v>0</v>
      </c>
      <c r="H32" s="76">
        <f>+'Rubro 2. Recursos sustantivos'!K76</f>
        <v>200</v>
      </c>
      <c r="I32" s="76">
        <f>+'Rubro 2. Recursos sustantivos'!L76</f>
        <v>0</v>
      </c>
      <c r="J32" s="76">
        <f>+'Rubro 2. Recursos sustantivos'!M76</f>
        <v>0</v>
      </c>
      <c r="K32" s="76">
        <f>+'Rubro 2. Recursos sustantivos'!N76</f>
        <v>0</v>
      </c>
      <c r="L32" s="76">
        <f>+'Rubro 2. Recursos sustantivos'!O76</f>
        <v>0</v>
      </c>
      <c r="M32" s="76">
        <f>+'Rubro 2. Recursos sustantivos'!P76</f>
        <v>0</v>
      </c>
      <c r="N32" s="76">
        <f>+'Rubro 2. Recursos sustantivos'!Q76</f>
        <v>0</v>
      </c>
      <c r="O32" s="75">
        <f>SUM(D32:N32)</f>
        <v>200</v>
      </c>
      <c r="P32" s="33"/>
      <c r="Q32" s="62">
        <f>IF(ISERROR(O32/B32),"",O32/B32)</f>
        <v>1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  <row r="33" spans="1:56" ht="33" customHeight="1" x14ac:dyDescent="0.2">
      <c r="A33" s="29" t="s">
        <v>21</v>
      </c>
      <c r="B33" s="151">
        <f>SUM(B29:B32)</f>
        <v>680395.31</v>
      </c>
      <c r="C33" s="11"/>
      <c r="D33" s="23">
        <f>SUM(D29:D32)</f>
        <v>0</v>
      </c>
      <c r="E33" s="23">
        <f t="shared" ref="E33:N33" si="1">SUM(E29:E32)</f>
        <v>0</v>
      </c>
      <c r="F33" s="23">
        <f t="shared" si="1"/>
        <v>23200</v>
      </c>
      <c r="G33" s="23">
        <f t="shared" si="1"/>
        <v>97750</v>
      </c>
      <c r="H33" s="23">
        <f t="shared" si="1"/>
        <v>30720.010000000002</v>
      </c>
      <c r="I33" s="23">
        <f t="shared" si="1"/>
        <v>87150.02</v>
      </c>
      <c r="J33" s="23">
        <f t="shared" si="1"/>
        <v>46354</v>
      </c>
      <c r="K33" s="23">
        <f t="shared" si="1"/>
        <v>182972</v>
      </c>
      <c r="L33" s="23">
        <f t="shared" si="1"/>
        <v>3605.42</v>
      </c>
      <c r="M33" s="23">
        <f t="shared" si="1"/>
        <v>78061</v>
      </c>
      <c r="N33" s="23">
        <f t="shared" si="1"/>
        <v>130582.86</v>
      </c>
      <c r="O33" s="23">
        <f>SUM(D33:N33)</f>
        <v>680395.30999999994</v>
      </c>
      <c r="P33" s="9"/>
      <c r="Q33" s="74">
        <f>IF(ISERROR(O33/B33),"",O33/B33)</f>
        <v>0.99999999999999978</v>
      </c>
    </row>
    <row r="34" spans="1:56" s="5" customFormat="1" ht="8.2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5"/>
      <c r="P34" s="9"/>
      <c r="Q34" s="9"/>
    </row>
    <row r="35" spans="1:56" ht="33" customHeight="1" x14ac:dyDescent="0.2">
      <c r="A35" s="24" t="s">
        <v>22</v>
      </c>
      <c r="B35" s="9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5"/>
      <c r="P35" s="9"/>
      <c r="Q35" s="9"/>
    </row>
    <row r="36" spans="1:56" s="34" customFormat="1" ht="15.6" customHeight="1" x14ac:dyDescent="0.25">
      <c r="A36" s="30" t="s">
        <v>3</v>
      </c>
      <c r="B36" s="76">
        <f>+'Rubro 3. Papelería y mat difus'!E32</f>
        <v>5222.63</v>
      </c>
      <c r="C36" s="77"/>
      <c r="D36" s="76">
        <f>+'Rubro 3. Papelería y mat difus'!G32</f>
        <v>0</v>
      </c>
      <c r="E36" s="76">
        <f>+'Rubro 3. Papelería y mat difus'!H32</f>
        <v>0</v>
      </c>
      <c r="F36" s="76">
        <f>+'Rubro 3. Papelería y mat difus'!I32</f>
        <v>0</v>
      </c>
      <c r="G36" s="76">
        <f>+'Rubro 3. Papelería y mat difus'!J32</f>
        <v>259.31</v>
      </c>
      <c r="H36" s="76">
        <f>+'Rubro 3. Papelería y mat difus'!K32</f>
        <v>0</v>
      </c>
      <c r="I36" s="76">
        <f>+'Rubro 3. Papelería y mat difus'!L32</f>
        <v>115.6</v>
      </c>
      <c r="J36" s="76">
        <f>+'Rubro 3. Papelería y mat difus'!M32</f>
        <v>0</v>
      </c>
      <c r="K36" s="76">
        <f>+'Rubro 3. Papelería y mat difus'!N32</f>
        <v>4571.2800000000007</v>
      </c>
      <c r="L36" s="76">
        <f>+'Rubro 3. Papelería y mat difus'!O32</f>
        <v>39.9</v>
      </c>
      <c r="M36" s="76">
        <f>+'Rubro 3. Papelería y mat difus'!P32</f>
        <v>0</v>
      </c>
      <c r="N36" s="76">
        <f>+'Rubro 3. Papelería y mat difus'!Q32</f>
        <v>236.54</v>
      </c>
      <c r="O36" s="75">
        <f>SUM(D36:N36)</f>
        <v>5222.63</v>
      </c>
      <c r="P36" s="33"/>
      <c r="Q36" s="62">
        <f>IF(ISERROR(O36/B36),"",O36/B36)</f>
        <v>1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</row>
    <row r="37" spans="1:56" s="34" customFormat="1" ht="15.6" customHeight="1" x14ac:dyDescent="0.25">
      <c r="A37" s="30" t="s">
        <v>26</v>
      </c>
      <c r="B37" s="76">
        <f>+'Rubro 3. Papelería y mat difus'!E47</f>
        <v>60915.65</v>
      </c>
      <c r="C37" s="77"/>
      <c r="D37" s="76">
        <f>+'Rubro 3. Papelería y mat difus'!G47</f>
        <v>0</v>
      </c>
      <c r="E37" s="76">
        <f>+'Rubro 3. Papelería y mat difus'!H47</f>
        <v>0</v>
      </c>
      <c r="F37" s="76">
        <f>+'Rubro 3. Papelería y mat difus'!I47</f>
        <v>0</v>
      </c>
      <c r="G37" s="76">
        <f>+'Rubro 3. Papelería y mat difus'!J47</f>
        <v>669.01</v>
      </c>
      <c r="H37" s="76">
        <f>+'Rubro 3. Papelería y mat difus'!K47</f>
        <v>4672.4799999999996</v>
      </c>
      <c r="I37" s="76">
        <f>+'Rubro 3. Papelería y mat difus'!L47</f>
        <v>0</v>
      </c>
      <c r="J37" s="76">
        <f>+'Rubro 3. Papelería y mat difus'!M47</f>
        <v>24146.560000000001</v>
      </c>
      <c r="K37" s="76">
        <f>+'Rubro 3. Papelería y mat difus'!N47</f>
        <v>0</v>
      </c>
      <c r="L37" s="76">
        <f>+'Rubro 3. Papelería y mat difus'!O47</f>
        <v>0</v>
      </c>
      <c r="M37" s="76">
        <f>+'Rubro 3. Papelería y mat difus'!P47</f>
        <v>0</v>
      </c>
      <c r="N37" s="76">
        <f>+'Rubro 3. Papelería y mat difus'!Q47</f>
        <v>31427.599999999999</v>
      </c>
      <c r="O37" s="75">
        <f>SUM(D37:N37)</f>
        <v>60915.65</v>
      </c>
      <c r="P37" s="33"/>
      <c r="Q37" s="62">
        <f>IF(ISERROR(O37/B37),"",O37/B37)</f>
        <v>1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</row>
    <row r="38" spans="1:56" s="34" customFormat="1" ht="15.6" customHeight="1" x14ac:dyDescent="0.25">
      <c r="A38" s="30" t="s">
        <v>9</v>
      </c>
      <c r="B38" s="76">
        <f>+'Rubro 3. Papelería y mat difus'!E56</f>
        <v>700</v>
      </c>
      <c r="C38" s="77"/>
      <c r="D38" s="76">
        <f>+'Rubro 3. Papelería y mat difus'!G56</f>
        <v>0</v>
      </c>
      <c r="E38" s="76">
        <f>+'Rubro 3. Papelería y mat difus'!H56</f>
        <v>0</v>
      </c>
      <c r="F38" s="76">
        <f>+'Rubro 3. Papelería y mat difus'!I56</f>
        <v>0</v>
      </c>
      <c r="G38" s="76">
        <f>+'Rubro 3. Papelería y mat difus'!J56</f>
        <v>0</v>
      </c>
      <c r="H38" s="76">
        <f>+'Rubro 3. Papelería y mat difus'!K56</f>
        <v>0</v>
      </c>
      <c r="I38" s="76">
        <f>+'Rubro 3. Papelería y mat difus'!L56</f>
        <v>0</v>
      </c>
      <c r="J38" s="76">
        <f>+'Rubro 3. Papelería y mat difus'!M56</f>
        <v>0</v>
      </c>
      <c r="K38" s="76">
        <f>+'Rubro 3. Papelería y mat difus'!N56</f>
        <v>700</v>
      </c>
      <c r="L38" s="76">
        <f>+'Rubro 3. Papelería y mat difus'!O56</f>
        <v>0</v>
      </c>
      <c r="M38" s="76">
        <f>+'Rubro 3. Papelería y mat difus'!P56</f>
        <v>0</v>
      </c>
      <c r="N38" s="76">
        <f>+'Rubro 3. Papelería y mat difus'!Q56</f>
        <v>0</v>
      </c>
      <c r="O38" s="75">
        <f>SUM(D38:N38)</f>
        <v>700</v>
      </c>
      <c r="P38" s="33"/>
      <c r="Q38" s="62">
        <f>IF(ISERROR(O38/B38),"",O38/B38)</f>
        <v>1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s="34" customFormat="1" ht="15.6" customHeight="1" x14ac:dyDescent="0.25">
      <c r="A39" s="30" t="s">
        <v>20</v>
      </c>
      <c r="B39" s="76">
        <f>+'Rubro 3. Papelería y mat difus'!E65</f>
        <v>473.2</v>
      </c>
      <c r="C39" s="77"/>
      <c r="D39" s="76">
        <f>+'Rubro 3. Papelería y mat difus'!G65</f>
        <v>0</v>
      </c>
      <c r="E39" s="76">
        <f>+'Rubro 3. Papelería y mat difus'!H65</f>
        <v>0</v>
      </c>
      <c r="F39" s="76">
        <f>+'Rubro 3. Papelería y mat difus'!I65</f>
        <v>0</v>
      </c>
      <c r="G39" s="76">
        <f>+'Rubro 3. Papelería y mat difus'!J65</f>
        <v>0</v>
      </c>
      <c r="H39" s="76">
        <f>+'Rubro 3. Papelería y mat difus'!K65</f>
        <v>0</v>
      </c>
      <c r="I39" s="76">
        <f>+'Rubro 3. Papelería y mat difus'!L65</f>
        <v>50</v>
      </c>
      <c r="J39" s="76">
        <f>+'Rubro 3. Papelería y mat difus'!M65</f>
        <v>0</v>
      </c>
      <c r="K39" s="76">
        <f>+'Rubro 3. Papelería y mat difus'!N65</f>
        <v>318</v>
      </c>
      <c r="L39" s="76">
        <f>+'Rubro 3. Papelería y mat difus'!O65</f>
        <v>105.2</v>
      </c>
      <c r="M39" s="76">
        <f>+'Rubro 3. Papelería y mat difus'!P65</f>
        <v>0</v>
      </c>
      <c r="N39" s="76">
        <f>+'Rubro 3. Papelería y mat difus'!Q65</f>
        <v>0</v>
      </c>
      <c r="O39" s="75">
        <f>SUM(D39:N39)</f>
        <v>473.2</v>
      </c>
      <c r="P39" s="33"/>
      <c r="Q39" s="62">
        <f>IF(ISERROR(O39/B39),"",O39/B39)</f>
        <v>1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s="2" customFormat="1" ht="33" customHeight="1" x14ac:dyDescent="0.2">
      <c r="A40" s="29" t="s">
        <v>27</v>
      </c>
      <c r="B40" s="23">
        <f>+SUM(B36:B39)</f>
        <v>67311.48</v>
      </c>
      <c r="C40" s="77"/>
      <c r="D40" s="23">
        <f t="shared" ref="D40:N40" si="2">+SUM(D36:D39)</f>
        <v>0</v>
      </c>
      <c r="E40" s="23">
        <f t="shared" si="2"/>
        <v>0</v>
      </c>
      <c r="F40" s="23">
        <f t="shared" si="2"/>
        <v>0</v>
      </c>
      <c r="G40" s="23">
        <f t="shared" si="2"/>
        <v>928.31999999999994</v>
      </c>
      <c r="H40" s="23">
        <f t="shared" si="2"/>
        <v>4672.4799999999996</v>
      </c>
      <c r="I40" s="23">
        <f t="shared" si="2"/>
        <v>165.6</v>
      </c>
      <c r="J40" s="23">
        <f t="shared" si="2"/>
        <v>24146.560000000001</v>
      </c>
      <c r="K40" s="23">
        <f t="shared" si="2"/>
        <v>5589.2800000000007</v>
      </c>
      <c r="L40" s="23">
        <f t="shared" si="2"/>
        <v>145.1</v>
      </c>
      <c r="M40" s="23">
        <f t="shared" si="2"/>
        <v>0</v>
      </c>
      <c r="N40" s="23">
        <f t="shared" si="2"/>
        <v>31664.14</v>
      </c>
      <c r="O40" s="23">
        <f>SUM(D40:N40)</f>
        <v>67311.48</v>
      </c>
      <c r="P40" s="9"/>
      <c r="Q40" s="74">
        <f>IF(ISERROR(O40/B40),"",O40/B40)</f>
        <v>1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5" customFormat="1" ht="8.2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5"/>
      <c r="P41" s="9"/>
      <c r="Q41" s="9"/>
    </row>
    <row r="42" spans="1:56" s="2" customFormat="1" ht="33" customHeight="1" x14ac:dyDescent="0.2">
      <c r="A42" s="24" t="s">
        <v>28</v>
      </c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5"/>
      <c r="P42" s="9"/>
      <c r="Q42" s="9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s="34" customFormat="1" ht="15.6" customHeight="1" x14ac:dyDescent="0.25">
      <c r="A43" s="30" t="s">
        <v>30</v>
      </c>
      <c r="B43" s="76">
        <f>+'Rubro 4. Viáticos, transp otr'!E75</f>
        <v>39322.32</v>
      </c>
      <c r="C43" s="77"/>
      <c r="D43" s="76">
        <f>+'Rubro 4. Viáticos, transp otr'!G75</f>
        <v>0</v>
      </c>
      <c r="E43" s="76">
        <f>+'Rubro 4. Viáticos, transp otr'!H75</f>
        <v>2536</v>
      </c>
      <c r="F43" s="76">
        <f>+'Rubro 4. Viáticos, transp otr'!I75</f>
        <v>0</v>
      </c>
      <c r="G43" s="76">
        <f>+'Rubro 4. Viáticos, transp otr'!J75</f>
        <v>2842.21</v>
      </c>
      <c r="H43" s="76">
        <f>+'Rubro 4. Viáticos, transp otr'!K75</f>
        <v>2001.47</v>
      </c>
      <c r="I43" s="76">
        <f>+'Rubro 4. Viáticos, transp otr'!L75</f>
        <v>804.44999999999993</v>
      </c>
      <c r="J43" s="76">
        <f>+'Rubro 4. Viáticos, transp otr'!M75</f>
        <v>6731</v>
      </c>
      <c r="K43" s="76">
        <f>+'Rubro 4. Viáticos, transp otr'!N75</f>
        <v>0</v>
      </c>
      <c r="L43" s="76">
        <f>+'Rubro 4. Viáticos, transp otr'!O75</f>
        <v>796.58</v>
      </c>
      <c r="M43" s="76">
        <f>+'Rubro 4. Viáticos, transp otr'!P75</f>
        <v>9228.89</v>
      </c>
      <c r="N43" s="76">
        <f>+'Rubro 4. Viáticos, transp otr'!Q75</f>
        <v>14381.720000000001</v>
      </c>
      <c r="O43" s="75">
        <f t="shared" ref="O43:O48" si="3">SUM(D43:N43)</f>
        <v>39322.32</v>
      </c>
      <c r="P43" s="33"/>
      <c r="Q43" s="62">
        <f t="shared" ref="Q43:Q48" si="4">IF(ISERROR(O43/B43),"",O43/B43)</f>
        <v>1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</row>
    <row r="44" spans="1:56" s="34" customFormat="1" ht="15.6" customHeight="1" x14ac:dyDescent="0.25">
      <c r="A44" s="30" t="s">
        <v>8</v>
      </c>
      <c r="B44" s="76">
        <f>+'Rubro 4. Viáticos, transp otr'!E90</f>
        <v>25708.02</v>
      </c>
      <c r="C44" s="77"/>
      <c r="D44" s="76">
        <f>+'Rubro 4. Viáticos, transp otr'!G90</f>
        <v>0</v>
      </c>
      <c r="E44" s="76">
        <f>+'Rubro 4. Viáticos, transp otr'!H90</f>
        <v>0</v>
      </c>
      <c r="F44" s="76">
        <f>+'Rubro 4. Viáticos, transp otr'!I90</f>
        <v>0</v>
      </c>
      <c r="G44" s="76">
        <f>+'Rubro 4. Viáticos, transp otr'!J90</f>
        <v>0</v>
      </c>
      <c r="H44" s="76">
        <f>+'Rubro 4. Viáticos, transp otr'!K90</f>
        <v>1700</v>
      </c>
      <c r="I44" s="76">
        <f>+'Rubro 4. Viáticos, transp otr'!L90</f>
        <v>0</v>
      </c>
      <c r="J44" s="76">
        <f>+'Rubro 4. Viáticos, transp otr'!M90</f>
        <v>4510</v>
      </c>
      <c r="K44" s="76">
        <f>+'Rubro 4. Viáticos, transp otr'!N90</f>
        <v>0</v>
      </c>
      <c r="L44" s="76">
        <f>+'Rubro 4. Viáticos, transp otr'!O90</f>
        <v>850</v>
      </c>
      <c r="M44" s="76">
        <f>+'Rubro 4. Viáticos, transp otr'!P90</f>
        <v>0</v>
      </c>
      <c r="N44" s="76">
        <f>+'Rubro 4. Viáticos, transp otr'!Q90</f>
        <v>18648.02</v>
      </c>
      <c r="O44" s="75">
        <f t="shared" si="3"/>
        <v>25708.02</v>
      </c>
      <c r="P44" s="33"/>
      <c r="Q44" s="62">
        <f t="shared" si="4"/>
        <v>1</v>
      </c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</row>
    <row r="45" spans="1:56" s="34" customFormat="1" ht="15.6" customHeight="1" x14ac:dyDescent="0.25">
      <c r="A45" s="30" t="s">
        <v>31</v>
      </c>
      <c r="B45" s="76">
        <f>+'Rubro 4. Viáticos, transp otr'!E122</f>
        <v>18684.09</v>
      </c>
      <c r="C45" s="77"/>
      <c r="D45" s="76">
        <f>+'Rubro 4. Viáticos, transp otr'!G122</f>
        <v>0</v>
      </c>
      <c r="E45" s="76">
        <f>+'Rubro 4. Viáticos, transp otr'!H122</f>
        <v>1313</v>
      </c>
      <c r="F45" s="76">
        <f>+'Rubro 4. Viáticos, transp otr'!I122</f>
        <v>0</v>
      </c>
      <c r="G45" s="76">
        <f>+'Rubro 4. Viáticos, transp otr'!J122</f>
        <v>0</v>
      </c>
      <c r="H45" s="76">
        <f>+'Rubro 4. Viáticos, transp otr'!K122</f>
        <v>1345.1</v>
      </c>
      <c r="I45" s="76">
        <f>+'Rubro 4. Viáticos, transp otr'!L122</f>
        <v>650</v>
      </c>
      <c r="J45" s="76">
        <f>+'Rubro 4. Viáticos, transp otr'!M122</f>
        <v>0</v>
      </c>
      <c r="K45" s="76">
        <f>+'Rubro 4. Viáticos, transp otr'!N122</f>
        <v>1995</v>
      </c>
      <c r="L45" s="76">
        <f>+'Rubro 4. Viáticos, transp otr'!O122</f>
        <v>118</v>
      </c>
      <c r="M45" s="76">
        <f>+'Rubro 4. Viáticos, transp otr'!P122</f>
        <v>886</v>
      </c>
      <c r="N45" s="76">
        <f>+'Rubro 4. Viáticos, transp otr'!Q122</f>
        <v>12376.99</v>
      </c>
      <c r="O45" s="75">
        <f t="shared" si="3"/>
        <v>18684.09</v>
      </c>
      <c r="P45" s="33"/>
      <c r="Q45" s="62">
        <f t="shared" si="4"/>
        <v>1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</row>
    <row r="46" spans="1:56" s="34" customFormat="1" ht="15.6" customHeight="1" x14ac:dyDescent="0.25">
      <c r="A46" s="30" t="s">
        <v>9</v>
      </c>
      <c r="B46" s="76">
        <f>+'Rubro 4. Viáticos, transp otr'!E131</f>
        <v>102</v>
      </c>
      <c r="C46" s="77"/>
      <c r="D46" s="76">
        <f>+'Rubro 4. Viáticos, transp otr'!G131</f>
        <v>0</v>
      </c>
      <c r="E46" s="76">
        <f>+'Rubro 4. Viáticos, transp otr'!H131</f>
        <v>0</v>
      </c>
      <c r="F46" s="76">
        <f>+'Rubro 4. Viáticos, transp otr'!I131</f>
        <v>0</v>
      </c>
      <c r="G46" s="76">
        <f>+'Rubro 4. Viáticos, transp otr'!J131</f>
        <v>0</v>
      </c>
      <c r="H46" s="76">
        <f>+'Rubro 4. Viáticos, transp otr'!K131</f>
        <v>0</v>
      </c>
      <c r="I46" s="76">
        <f>+'Rubro 4. Viáticos, transp otr'!L131</f>
        <v>0</v>
      </c>
      <c r="J46" s="76">
        <f>+'Rubro 4. Viáticos, transp otr'!M131</f>
        <v>0</v>
      </c>
      <c r="K46" s="76">
        <f>+'Rubro 4. Viáticos, transp otr'!N131</f>
        <v>102</v>
      </c>
      <c r="L46" s="76">
        <f>+'Rubro 4. Viáticos, transp otr'!O131</f>
        <v>0</v>
      </c>
      <c r="M46" s="76">
        <f>+'Rubro 4. Viáticos, transp otr'!P131</f>
        <v>0</v>
      </c>
      <c r="N46" s="76">
        <f>+'Rubro 4. Viáticos, transp otr'!Q131</f>
        <v>0</v>
      </c>
      <c r="O46" s="75">
        <f t="shared" si="3"/>
        <v>102</v>
      </c>
      <c r="P46" s="33"/>
      <c r="Q46" s="62">
        <f t="shared" si="4"/>
        <v>1</v>
      </c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</row>
    <row r="47" spans="1:56" s="34" customFormat="1" ht="15.6" customHeight="1" x14ac:dyDescent="0.25">
      <c r="A47" s="30" t="s">
        <v>20</v>
      </c>
      <c r="B47" s="76">
        <f>+'Rubro 4. Viáticos, transp otr'!E154</f>
        <v>3378.25</v>
      </c>
      <c r="C47" s="77"/>
      <c r="D47" s="76">
        <f>+'Rubro 4. Viáticos, transp otr'!G154</f>
        <v>0</v>
      </c>
      <c r="E47" s="76">
        <f>+'Rubro 4. Viáticos, transp otr'!H154</f>
        <v>0</v>
      </c>
      <c r="F47" s="76">
        <f>+'Rubro 4. Viáticos, transp otr'!I154</f>
        <v>0</v>
      </c>
      <c r="G47" s="76">
        <f>+'Rubro 4. Viáticos, transp otr'!J154</f>
        <v>0</v>
      </c>
      <c r="H47" s="76">
        <f>+'Rubro 4. Viáticos, transp otr'!K154</f>
        <v>73</v>
      </c>
      <c r="I47" s="76">
        <f>+'Rubro 4. Viáticos, transp otr'!L154</f>
        <v>0</v>
      </c>
      <c r="J47" s="76">
        <f>+'Rubro 4. Viáticos, transp otr'!M154</f>
        <v>0</v>
      </c>
      <c r="K47" s="76">
        <f>+'Rubro 4. Viáticos, transp otr'!N154</f>
        <v>743.25</v>
      </c>
      <c r="L47" s="76">
        <f>+'Rubro 4. Viáticos, transp otr'!O154</f>
        <v>602</v>
      </c>
      <c r="M47" s="76">
        <f>+'Rubro 4. Viáticos, transp otr'!P154</f>
        <v>225</v>
      </c>
      <c r="N47" s="76">
        <f>+'Rubro 4. Viáticos, transp otr'!Q154</f>
        <v>1735</v>
      </c>
      <c r="O47" s="75">
        <f t="shared" si="3"/>
        <v>3378.25</v>
      </c>
      <c r="P47" s="33"/>
      <c r="Q47" s="62">
        <f t="shared" si="4"/>
        <v>1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</row>
    <row r="48" spans="1:56" s="2" customFormat="1" ht="33" customHeight="1" x14ac:dyDescent="0.2">
      <c r="A48" s="29" t="s">
        <v>29</v>
      </c>
      <c r="B48" s="23">
        <f>+SUM(B43:B47)</f>
        <v>87194.68</v>
      </c>
      <c r="C48" s="11"/>
      <c r="D48" s="23">
        <f>+SUM(D43:D47)</f>
        <v>0</v>
      </c>
      <c r="E48" s="23">
        <f t="shared" ref="E48:N48" si="5">+SUM(E43:E47)</f>
        <v>3849</v>
      </c>
      <c r="F48" s="23">
        <f t="shared" si="5"/>
        <v>0</v>
      </c>
      <c r="G48" s="23">
        <f t="shared" si="5"/>
        <v>2842.21</v>
      </c>
      <c r="H48" s="23">
        <f t="shared" si="5"/>
        <v>5119.57</v>
      </c>
      <c r="I48" s="23">
        <f t="shared" si="5"/>
        <v>1454.4499999999998</v>
      </c>
      <c r="J48" s="23">
        <f t="shared" si="5"/>
        <v>11241</v>
      </c>
      <c r="K48" s="23">
        <f t="shared" si="5"/>
        <v>2840.25</v>
      </c>
      <c r="L48" s="23">
        <f t="shared" si="5"/>
        <v>2366.58</v>
      </c>
      <c r="M48" s="23">
        <f t="shared" si="5"/>
        <v>10339.89</v>
      </c>
      <c r="N48" s="23">
        <f t="shared" si="5"/>
        <v>47141.73</v>
      </c>
      <c r="O48" s="23">
        <f t="shared" si="3"/>
        <v>87194.68</v>
      </c>
      <c r="P48" s="9"/>
      <c r="Q48" s="74">
        <f t="shared" si="4"/>
        <v>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17" s="5" customFormat="1" ht="8.2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65"/>
      <c r="P49" s="9"/>
      <c r="Q49" s="12"/>
    </row>
    <row r="50" spans="1:17" ht="23.45" customHeight="1" x14ac:dyDescent="0.2">
      <c r="A50" s="81" t="s">
        <v>2</v>
      </c>
      <c r="B50" s="46">
        <f>+B26+B33+B40+B48</f>
        <v>1384900.47</v>
      </c>
      <c r="C50" s="79"/>
      <c r="D50" s="46">
        <f>+D26+D33+D40+D48</f>
        <v>50000</v>
      </c>
      <c r="E50" s="46">
        <f t="shared" ref="E50:O50" si="6">+E26+E33+E40+E48</f>
        <v>53849</v>
      </c>
      <c r="F50" s="46">
        <f t="shared" si="6"/>
        <v>73200</v>
      </c>
      <c r="G50" s="46">
        <f t="shared" si="6"/>
        <v>151520.53</v>
      </c>
      <c r="H50" s="46">
        <f t="shared" si="6"/>
        <v>87369.06</v>
      </c>
      <c r="I50" s="46">
        <f t="shared" si="6"/>
        <v>135627.07000000004</v>
      </c>
      <c r="J50" s="46">
        <f t="shared" si="6"/>
        <v>128598.56</v>
      </c>
      <c r="K50" s="46">
        <f t="shared" si="6"/>
        <v>238258.53</v>
      </c>
      <c r="L50" s="46">
        <f t="shared" si="6"/>
        <v>52974.1</v>
      </c>
      <c r="M50" s="46">
        <f t="shared" si="6"/>
        <v>146257.89000000001</v>
      </c>
      <c r="N50" s="46">
        <f t="shared" si="6"/>
        <v>267245.73</v>
      </c>
      <c r="O50" s="46">
        <f t="shared" si="6"/>
        <v>1384900.47</v>
      </c>
      <c r="P50" s="9"/>
      <c r="Q50" s="80">
        <f>IF(ISERROR(O50/B50),"",O50/B50)</f>
        <v>1</v>
      </c>
    </row>
    <row r="51" spans="1:17" s="5" customFormat="1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5" customFormat="1" x14ac:dyDescent="0.2"/>
    <row r="53" spans="1:17" s="5" customFormat="1" x14ac:dyDescent="0.2">
      <c r="B53" s="7"/>
    </row>
    <row r="54" spans="1:17" s="5" customFormat="1" x14ac:dyDescent="0.2"/>
    <row r="55" spans="1:17" s="5" customFormat="1" x14ac:dyDescent="0.2"/>
    <row r="56" spans="1:17" s="5" customFormat="1" x14ac:dyDescent="0.2"/>
    <row r="57" spans="1:17" s="5" customFormat="1" x14ac:dyDescent="0.2"/>
    <row r="58" spans="1:17" s="5" customFormat="1" x14ac:dyDescent="0.2"/>
    <row r="59" spans="1:17" s="5" customFormat="1" x14ac:dyDescent="0.2"/>
    <row r="60" spans="1:17" s="5" customFormat="1" x14ac:dyDescent="0.2"/>
    <row r="61" spans="1:17" s="5" customFormat="1" x14ac:dyDescent="0.2"/>
    <row r="62" spans="1:17" s="5" customFormat="1" x14ac:dyDescent="0.2"/>
    <row r="63" spans="1:17" s="5" customFormat="1" x14ac:dyDescent="0.2"/>
    <row r="64" spans="1:17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</sheetData>
  <mergeCells count="24">
    <mergeCell ref="B7:O7"/>
    <mergeCell ref="D17:O17"/>
    <mergeCell ref="H18:H19"/>
    <mergeCell ref="I18:I19"/>
    <mergeCell ref="N18:N19"/>
    <mergeCell ref="B8:O8"/>
    <mergeCell ref="L18:L19"/>
    <mergeCell ref="M18:M19"/>
    <mergeCell ref="A1:Q1"/>
    <mergeCell ref="J18:J19"/>
    <mergeCell ref="A4:Q4"/>
    <mergeCell ref="Q18:Q19"/>
    <mergeCell ref="B18:B19"/>
    <mergeCell ref="F18:F19"/>
    <mergeCell ref="G18:G19"/>
    <mergeCell ref="A18:A19"/>
    <mergeCell ref="D18:D19"/>
    <mergeCell ref="E18:E19"/>
    <mergeCell ref="O18:O19"/>
    <mergeCell ref="B11:D11"/>
    <mergeCell ref="K18:K19"/>
    <mergeCell ref="A2:Q2"/>
    <mergeCell ref="B9:D9"/>
    <mergeCell ref="B10:D10"/>
  </mergeCells>
  <printOptions horizontalCentered="1"/>
  <pageMargins left="3.937007874015748E-2" right="0.98425196850393704" top="0.15748031496062992" bottom="0.15748031496062992" header="0" footer="0"/>
  <pageSetup scale="40" orientation="landscape" r:id="rId1"/>
  <rowBreaks count="2" manualBreakCount="2">
    <brk id="26" max="16383" man="1"/>
    <brk id="48" max="16383" man="1"/>
  </rowBreaks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A124B3-A5EC-4E89-BF4A-32DD58FC1021}">
          <x14:formula1>
            <xm:f>Rubros!$D$4:$D$7</xm:f>
          </x14:formula1>
          <xm:sqref>A29:A32</xm:sqref>
        </x14:dataValidation>
        <x14:dataValidation type="list" allowBlank="1" showInputMessage="1" showErrorMessage="1" xr:uid="{CD043948-1B10-43ED-B26F-33B6E4B4A119}">
          <x14:formula1>
            <xm:f>Rubros!$F$4:$F$7</xm:f>
          </x14:formula1>
          <xm:sqref>A36:A39</xm:sqref>
        </x14:dataValidation>
        <x14:dataValidation type="list" allowBlank="1" showInputMessage="1" showErrorMessage="1" xr:uid="{CF1D4366-E44E-42D7-BBED-340E45E3B7AE}">
          <x14:formula1>
            <xm:f>Rubros!$H$4:$H$8</xm:f>
          </x14:formula1>
          <xm:sqref>A43:A47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A03A-C796-497C-BB8E-EFB8F02EFA93}">
  <dimension ref="A1:BG535"/>
  <sheetViews>
    <sheetView topLeftCell="A14" zoomScale="70" zoomScaleNormal="70" workbookViewId="0">
      <selection activeCell="K32" sqref="K32"/>
    </sheetView>
  </sheetViews>
  <sheetFormatPr baseColWidth="10" defaultColWidth="9.140625" defaultRowHeight="12" x14ac:dyDescent="0.2"/>
  <cols>
    <col min="1" max="1" width="23.7109375" style="5" customWidth="1"/>
    <col min="2" max="2" width="22.28515625" style="5" customWidth="1"/>
    <col min="3" max="3" width="32" style="2" customWidth="1"/>
    <col min="4" max="4" width="18.85546875" style="2" customWidth="1"/>
    <col min="5" max="5" width="19" style="2" customWidth="1"/>
    <col min="6" max="6" width="1.7109375" style="2" customWidth="1"/>
    <col min="7" max="17" width="15.28515625" style="2" customWidth="1"/>
    <col min="18" max="18" width="15.7109375" style="64" customWidth="1"/>
    <col min="19" max="19" width="1.42578125" style="5" customWidth="1"/>
    <col min="20" max="20" width="14.7109375" style="5" customWidth="1"/>
    <col min="21" max="59" width="9.140625" style="5"/>
    <col min="60" max="16384" width="9.140625" style="2"/>
  </cols>
  <sheetData>
    <row r="1" spans="1:20" s="5" customFormat="1" ht="32.1" customHeight="1" x14ac:dyDescent="0.2">
      <c r="A1" s="200" t="s">
        <v>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s="5" customFormat="1" ht="28.5" customHeight="1" x14ac:dyDescent="0.2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s="5" customFormat="1" ht="31.5" customHeight="1" x14ac:dyDescent="0.2">
      <c r="R3" s="63"/>
    </row>
    <row r="4" spans="1:20" ht="39.75" customHeight="1" x14ac:dyDescent="0.2">
      <c r="A4" s="203" t="s">
        <v>54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5" customFormat="1" ht="8.25" customHeight="1" x14ac:dyDescent="0.2">
      <c r="G5" s="6"/>
      <c r="R5" s="63"/>
    </row>
    <row r="6" spans="1:20" s="5" customFormat="1" ht="8.25" customHeight="1" x14ac:dyDescent="0.2">
      <c r="F6" s="6"/>
      <c r="R6" s="63"/>
    </row>
    <row r="7" spans="1:20" s="5" customFormat="1" ht="26.25" customHeight="1" x14ac:dyDescent="0.2">
      <c r="A7" s="14" t="s">
        <v>0</v>
      </c>
      <c r="B7" s="14"/>
      <c r="C7" s="228" t="str">
        <f>+Concentrado!B7</f>
        <v>LOCALLIS SC, ARKEMETRIA SOCIAL A.C.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13"/>
    </row>
    <row r="8" spans="1:20" s="5" customFormat="1" ht="41.25" customHeight="1" x14ac:dyDescent="0.2">
      <c r="A8" s="14" t="s">
        <v>1</v>
      </c>
      <c r="B8" s="14"/>
      <c r="C8" s="228" t="str">
        <f>+Concentrado!B8</f>
        <v>FORTALECIMIENTO INSTITUCIONAL DE LOS CPC DE LA CIUDAD DE MEXICO, ESTADO DE MEXICO Y QUERETARO MEDIANTE UN ENFOQUE DE FORTALECIMIENTO DE CAPACIDADES, PARTICIPACION CIUDADANA Y RENDICION DE CUENTAS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</row>
    <row r="9" spans="1:20" s="5" customFormat="1" ht="15.75" customHeight="1" x14ac:dyDescent="0.2">
      <c r="A9" s="14" t="s">
        <v>56</v>
      </c>
      <c r="B9" s="14"/>
      <c r="C9" s="131">
        <f>+Concentrado!B9</f>
        <v>1384900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3"/>
    </row>
    <row r="10" spans="1:20" s="5" customFormat="1" ht="15.75" customHeight="1" x14ac:dyDescent="0.2">
      <c r="A10" s="14" t="s">
        <v>57</v>
      </c>
      <c r="B10" s="14"/>
      <c r="C10" s="134">
        <f>C9*0.8</f>
        <v>1107920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</row>
    <row r="11" spans="1:20" s="5" customFormat="1" ht="15.75" customHeight="1" x14ac:dyDescent="0.2">
      <c r="A11" s="14" t="s">
        <v>58</v>
      </c>
      <c r="B11" s="14"/>
      <c r="C11" s="134">
        <f>C9*0.2</f>
        <v>276980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</row>
    <row r="12" spans="1:20" s="5" customFormat="1" ht="15.75" customHeight="1" x14ac:dyDescent="0.2">
      <c r="A12" s="14" t="s">
        <v>59</v>
      </c>
      <c r="B12" s="14"/>
      <c r="C12" s="146">
        <f>+Concentrado!B12</f>
        <v>43344</v>
      </c>
      <c r="D12" s="91" t="s">
        <v>10</v>
      </c>
      <c r="E12" s="135">
        <f>+Concentrado!D12</f>
        <v>43677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</row>
    <row r="13" spans="1:20" s="5" customFormat="1" ht="15.75" customHeight="1" x14ac:dyDescent="0.2">
      <c r="A13" s="14" t="s">
        <v>60</v>
      </c>
      <c r="B13" s="14"/>
      <c r="C13" s="146">
        <f>+Concentrado!B13</f>
        <v>43575</v>
      </c>
      <c r="D13" s="91" t="s">
        <v>10</v>
      </c>
      <c r="E13" s="135">
        <f>+Concentrado!D13</f>
        <v>43677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/>
    </row>
    <row r="14" spans="1:20" s="5" customFormat="1" ht="15.75" customHeight="1" x14ac:dyDescent="0.2">
      <c r="A14" s="14" t="s">
        <v>61</v>
      </c>
      <c r="B14" s="14"/>
      <c r="C14" s="142">
        <f>+Concentrado!B14</f>
        <v>43677</v>
      </c>
      <c r="D14" s="136"/>
      <c r="E14" s="137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3"/>
    </row>
    <row r="15" spans="1:20" s="5" customFormat="1" ht="8.25" customHeight="1" x14ac:dyDescent="0.25">
      <c r="F15" s="6"/>
      <c r="Q15" s="15"/>
    </row>
    <row r="16" spans="1:20" s="5" customFormat="1" ht="8.25" customHeight="1" x14ac:dyDescent="0.2"/>
    <row r="17" spans="1:59" s="5" customFormat="1" ht="18.75" customHeight="1" x14ac:dyDescent="0.2"/>
    <row r="18" spans="1:59" s="5" customFormat="1" ht="12.75" customHeight="1" x14ac:dyDescent="0.2">
      <c r="R18" s="63"/>
    </row>
    <row r="19" spans="1:59" s="120" customFormat="1" ht="33" customHeight="1" x14ac:dyDescent="0.25">
      <c r="A19" s="216" t="s">
        <v>12</v>
      </c>
      <c r="B19" s="217"/>
      <c r="C19" s="217"/>
      <c r="D19" s="217"/>
      <c r="E19" s="218"/>
      <c r="F19" s="118"/>
      <c r="G19" s="225" t="s">
        <v>32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</row>
    <row r="20" spans="1:59" s="34" customFormat="1" ht="45.6" customHeight="1" x14ac:dyDescent="0.25">
      <c r="A20" s="153" t="s">
        <v>55</v>
      </c>
      <c r="B20" s="153" t="s">
        <v>53</v>
      </c>
      <c r="C20" s="154" t="s">
        <v>42</v>
      </c>
      <c r="D20" s="154" t="s">
        <v>43</v>
      </c>
      <c r="E20" s="154" t="s">
        <v>24</v>
      </c>
      <c r="F20" s="32"/>
      <c r="G20" s="58" t="s">
        <v>33</v>
      </c>
      <c r="H20" s="58" t="s">
        <v>34</v>
      </c>
      <c r="I20" s="58" t="s">
        <v>35</v>
      </c>
      <c r="J20" s="58" t="s">
        <v>36</v>
      </c>
      <c r="K20" s="58" t="s">
        <v>37</v>
      </c>
      <c r="L20" s="58" t="s">
        <v>38</v>
      </c>
      <c r="M20" s="58" t="s">
        <v>39</v>
      </c>
      <c r="N20" s="58" t="s">
        <v>40</v>
      </c>
      <c r="O20" s="58" t="s">
        <v>88</v>
      </c>
      <c r="P20" s="58" t="s">
        <v>89</v>
      </c>
      <c r="Q20" s="58" t="s">
        <v>90</v>
      </c>
      <c r="R20" s="56" t="s">
        <v>4</v>
      </c>
      <c r="S20" s="33"/>
      <c r="T20" s="58" t="s">
        <v>11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s="49" customFormat="1" ht="35.450000000000003" customHeight="1" x14ac:dyDescent="0.25">
      <c r="A21" s="219" t="s">
        <v>44</v>
      </c>
      <c r="B21" s="220"/>
      <c r="C21" s="220"/>
      <c r="D21" s="220"/>
      <c r="E21" s="221"/>
      <c r="F21" s="44"/>
      <c r="G21" s="51"/>
      <c r="H21" s="52"/>
      <c r="I21" s="53"/>
      <c r="J21" s="52"/>
      <c r="K21" s="53"/>
      <c r="L21" s="52"/>
      <c r="M21" s="52"/>
      <c r="N21" s="52"/>
      <c r="O21" s="52"/>
      <c r="P21" s="52"/>
      <c r="Q21" s="52"/>
      <c r="R21" s="54"/>
      <c r="S21" s="47"/>
      <c r="T21" s="45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s="34" customFormat="1" ht="15.6" customHeight="1" x14ac:dyDescent="0.25">
      <c r="A22" s="87"/>
      <c r="B22" s="146"/>
      <c r="C22" s="165"/>
      <c r="D22" s="87"/>
      <c r="E22" s="88"/>
      <c r="F22" s="89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55">
        <f t="shared" ref="R22:R28" si="0">SUM(G22:Q22)</f>
        <v>0</v>
      </c>
      <c r="S22" s="156"/>
      <c r="T22" s="157" t="str">
        <f t="shared" ref="T22:T28" si="1">IF(ISERROR(R22/E22),"",R22/E22)</f>
        <v/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s="34" customFormat="1" ht="15.6" customHeight="1" x14ac:dyDescent="0.25">
      <c r="A23" s="87"/>
      <c r="B23" s="146"/>
      <c r="C23" s="165"/>
      <c r="D23" s="87"/>
      <c r="E23" s="88"/>
      <c r="F23" s="89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155">
        <f t="shared" si="0"/>
        <v>0</v>
      </c>
      <c r="S23" s="156"/>
      <c r="T23" s="157" t="str">
        <f t="shared" si="1"/>
        <v/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s="34" customFormat="1" ht="15.6" customHeight="1" x14ac:dyDescent="0.25">
      <c r="A24" s="87"/>
      <c r="B24" s="146"/>
      <c r="C24" s="165"/>
      <c r="D24" s="87"/>
      <c r="E24" s="88"/>
      <c r="F24" s="89"/>
      <c r="G24" s="88"/>
      <c r="H24" s="88"/>
      <c r="I24" s="88"/>
      <c r="J24" s="90"/>
      <c r="K24" s="88"/>
      <c r="L24" s="90"/>
      <c r="M24" s="90"/>
      <c r="N24" s="90"/>
      <c r="O24" s="90"/>
      <c r="P24" s="90"/>
      <c r="Q24" s="90"/>
      <c r="R24" s="155">
        <f t="shared" si="0"/>
        <v>0</v>
      </c>
      <c r="S24" s="156"/>
      <c r="T24" s="157" t="str">
        <f t="shared" si="1"/>
        <v/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s="34" customFormat="1" ht="15.6" customHeight="1" x14ac:dyDescent="0.25">
      <c r="A25" s="87"/>
      <c r="B25" s="146"/>
      <c r="C25" s="165"/>
      <c r="D25" s="87"/>
      <c r="E25" s="88"/>
      <c r="F25" s="89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55">
        <f t="shared" si="0"/>
        <v>0</v>
      </c>
      <c r="S25" s="156"/>
      <c r="T25" s="157" t="str">
        <f t="shared" si="1"/>
        <v/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s="34" customFormat="1" ht="15.6" customHeight="1" x14ac:dyDescent="0.25">
      <c r="A26" s="87"/>
      <c r="B26" s="146"/>
      <c r="C26" s="165"/>
      <c r="D26" s="87"/>
      <c r="E26" s="88"/>
      <c r="F26" s="89"/>
      <c r="G26" s="88"/>
      <c r="H26" s="88"/>
      <c r="I26" s="88"/>
      <c r="J26" s="88"/>
      <c r="K26" s="88"/>
      <c r="L26" s="88"/>
      <c r="M26" s="88"/>
      <c r="N26" s="88"/>
      <c r="O26" s="88"/>
      <c r="P26" s="90"/>
      <c r="Q26" s="90"/>
      <c r="R26" s="155">
        <f t="shared" si="0"/>
        <v>0</v>
      </c>
      <c r="S26" s="156"/>
      <c r="T26" s="157" t="str">
        <f t="shared" si="1"/>
        <v/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s="34" customFormat="1" ht="15.6" customHeight="1" x14ac:dyDescent="0.25">
      <c r="A27" s="87"/>
      <c r="B27" s="146"/>
      <c r="C27" s="165"/>
      <c r="D27" s="87"/>
      <c r="E27" s="88"/>
      <c r="F27" s="89"/>
      <c r="G27" s="88"/>
      <c r="H27" s="88"/>
      <c r="I27" s="88"/>
      <c r="J27" s="88"/>
      <c r="K27" s="88"/>
      <c r="L27" s="88"/>
      <c r="M27" s="88"/>
      <c r="N27" s="88"/>
      <c r="O27" s="88"/>
      <c r="P27" s="90"/>
      <c r="Q27" s="90"/>
      <c r="R27" s="155">
        <f t="shared" si="0"/>
        <v>0</v>
      </c>
      <c r="S27" s="156"/>
      <c r="T27" s="157" t="str">
        <f t="shared" si="1"/>
        <v/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s="49" customFormat="1" ht="15.6" customHeight="1" x14ac:dyDescent="0.25">
      <c r="A28" s="222" t="s">
        <v>41</v>
      </c>
      <c r="B28" s="223"/>
      <c r="C28" s="223"/>
      <c r="D28" s="224"/>
      <c r="E28" s="60">
        <f>SUM(E22:E27)</f>
        <v>0</v>
      </c>
      <c r="F28" s="61"/>
      <c r="G28" s="60">
        <f t="shared" ref="G28:Q28" si="2">SUM(G22:G27)</f>
        <v>0</v>
      </c>
      <c r="H28" s="60">
        <f t="shared" si="2"/>
        <v>0</v>
      </c>
      <c r="I28" s="60">
        <f t="shared" si="2"/>
        <v>0</v>
      </c>
      <c r="J28" s="60">
        <f t="shared" si="2"/>
        <v>0</v>
      </c>
      <c r="K28" s="60">
        <f t="shared" si="2"/>
        <v>0</v>
      </c>
      <c r="L28" s="60">
        <f t="shared" si="2"/>
        <v>0</v>
      </c>
      <c r="M28" s="60">
        <f t="shared" si="2"/>
        <v>0</v>
      </c>
      <c r="N28" s="60">
        <f t="shared" si="2"/>
        <v>0</v>
      </c>
      <c r="O28" s="60">
        <f t="shared" si="2"/>
        <v>0</v>
      </c>
      <c r="P28" s="60">
        <f t="shared" si="2"/>
        <v>0</v>
      </c>
      <c r="Q28" s="60">
        <f t="shared" si="2"/>
        <v>0</v>
      </c>
      <c r="R28" s="55">
        <f t="shared" si="0"/>
        <v>0</v>
      </c>
      <c r="S28" s="47"/>
      <c r="T28" s="73" t="str">
        <f t="shared" si="1"/>
        <v/>
      </c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s="96" customFormat="1" ht="15.6" customHeight="1" x14ac:dyDescent="0.25">
      <c r="C29" s="97"/>
      <c r="D29" s="97"/>
      <c r="E29" s="98"/>
      <c r="F29" s="32"/>
      <c r="G29" s="98"/>
      <c r="H29" s="99"/>
      <c r="I29" s="98"/>
      <c r="J29" s="99"/>
      <c r="K29" s="98"/>
      <c r="L29" s="99"/>
      <c r="M29" s="99"/>
      <c r="N29" s="99"/>
      <c r="O29" s="99"/>
      <c r="P29" s="99"/>
      <c r="Q29" s="99"/>
      <c r="R29" s="100"/>
      <c r="S29" s="101"/>
      <c r="T29" s="102"/>
    </row>
    <row r="30" spans="1:59" s="49" customFormat="1" ht="35.450000000000003" customHeight="1" x14ac:dyDescent="0.25">
      <c r="A30" s="213" t="s">
        <v>45</v>
      </c>
      <c r="B30" s="214"/>
      <c r="C30" s="214"/>
      <c r="D30" s="214"/>
      <c r="E30" s="215"/>
      <c r="F30" s="44"/>
      <c r="G30" s="51"/>
      <c r="H30" s="52"/>
      <c r="I30" s="53"/>
      <c r="J30" s="52"/>
      <c r="K30" s="53"/>
      <c r="L30" s="52"/>
      <c r="M30" s="52"/>
      <c r="N30" s="52"/>
      <c r="O30" s="52"/>
      <c r="P30" s="52"/>
      <c r="Q30" s="52"/>
      <c r="R30" s="54"/>
      <c r="S30" s="47"/>
      <c r="T30" s="48" t="str">
        <f>IF(E30=0, " ",R30/E30)</f>
        <v xml:space="preserve"> </v>
      </c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s="34" customFormat="1" ht="15.6" customHeight="1" x14ac:dyDescent="0.25">
      <c r="A31" s="87"/>
      <c r="B31" s="146"/>
      <c r="C31" s="165" t="s">
        <v>91</v>
      </c>
      <c r="D31" s="87"/>
      <c r="E31" s="88">
        <v>66000</v>
      </c>
      <c r="F31" s="89"/>
      <c r="G31" s="88">
        <v>6000</v>
      </c>
      <c r="H31" s="88">
        <v>6000</v>
      </c>
      <c r="I31" s="88">
        <v>6000</v>
      </c>
      <c r="J31" s="88">
        <v>6000</v>
      </c>
      <c r="K31" s="88">
        <v>6000</v>
      </c>
      <c r="L31" s="88">
        <v>6000</v>
      </c>
      <c r="M31" s="88">
        <v>6000</v>
      </c>
      <c r="N31" s="88">
        <v>6000</v>
      </c>
      <c r="O31" s="88">
        <v>6000</v>
      </c>
      <c r="P31" s="88">
        <v>6000</v>
      </c>
      <c r="Q31" s="88">
        <v>6000</v>
      </c>
      <c r="R31" s="155">
        <f t="shared" ref="R31:R37" si="3">SUM(G31:Q31)</f>
        <v>66000</v>
      </c>
      <c r="S31" s="156"/>
      <c r="T31" s="157">
        <f t="shared" ref="T31:T37" si="4">IF(ISERROR(R31/E31),"",R31/E31)</f>
        <v>1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s="34" customFormat="1" ht="15.6" customHeight="1" x14ac:dyDescent="0.25">
      <c r="A32" s="87"/>
      <c r="B32" s="146"/>
      <c r="C32" s="165" t="s">
        <v>92</v>
      </c>
      <c r="D32" s="87"/>
      <c r="E32" s="88">
        <v>190999</v>
      </c>
      <c r="F32" s="89"/>
      <c r="G32" s="88">
        <v>12000</v>
      </c>
      <c r="H32" s="88">
        <v>12000</v>
      </c>
      <c r="I32" s="88">
        <v>21000</v>
      </c>
      <c r="J32" s="88">
        <v>21000</v>
      </c>
      <c r="K32" s="88">
        <v>17857</v>
      </c>
      <c r="L32" s="88">
        <v>17857</v>
      </c>
      <c r="M32" s="88">
        <v>17857</v>
      </c>
      <c r="N32" s="88">
        <v>17857</v>
      </c>
      <c r="O32" s="88">
        <v>17857</v>
      </c>
      <c r="P32" s="88">
        <v>17857</v>
      </c>
      <c r="Q32" s="88">
        <v>17857</v>
      </c>
      <c r="R32" s="155">
        <f t="shared" si="3"/>
        <v>190999</v>
      </c>
      <c r="S32" s="156"/>
      <c r="T32" s="157">
        <f t="shared" si="4"/>
        <v>1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s="34" customFormat="1" ht="15.6" customHeight="1" x14ac:dyDescent="0.25">
      <c r="A33" s="87"/>
      <c r="B33" s="146"/>
      <c r="C33" s="165" t="s">
        <v>93</v>
      </c>
      <c r="D33" s="87"/>
      <c r="E33" s="88">
        <v>18000</v>
      </c>
      <c r="F33" s="89"/>
      <c r="G33" s="88">
        <v>9000</v>
      </c>
      <c r="H33" s="88">
        <v>9000</v>
      </c>
      <c r="I33" s="88">
        <v>0</v>
      </c>
      <c r="J33" s="90">
        <v>0</v>
      </c>
      <c r="K33" s="88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155">
        <f t="shared" si="3"/>
        <v>18000</v>
      </c>
      <c r="S33" s="156"/>
      <c r="T33" s="157">
        <f t="shared" si="4"/>
        <v>1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s="34" customFormat="1" ht="15.6" customHeight="1" x14ac:dyDescent="0.25">
      <c r="A34" s="87"/>
      <c r="B34" s="146"/>
      <c r="C34" s="165" t="s">
        <v>94</v>
      </c>
      <c r="D34" s="87"/>
      <c r="E34" s="88">
        <v>88000</v>
      </c>
      <c r="F34" s="89"/>
      <c r="G34" s="88">
        <v>8000</v>
      </c>
      <c r="H34" s="88">
        <v>8000</v>
      </c>
      <c r="I34" s="88">
        <v>8000</v>
      </c>
      <c r="J34" s="88">
        <v>8000</v>
      </c>
      <c r="K34" s="88">
        <v>8000</v>
      </c>
      <c r="L34" s="88">
        <v>8000</v>
      </c>
      <c r="M34" s="88">
        <v>8000</v>
      </c>
      <c r="N34" s="88">
        <v>8000</v>
      </c>
      <c r="O34" s="88">
        <v>8000</v>
      </c>
      <c r="P34" s="88">
        <v>8000</v>
      </c>
      <c r="Q34" s="88">
        <v>8000</v>
      </c>
      <c r="R34" s="155">
        <f t="shared" si="3"/>
        <v>88000</v>
      </c>
      <c r="S34" s="156"/>
      <c r="T34" s="157">
        <f t="shared" si="4"/>
        <v>1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s="34" customFormat="1" ht="15.6" customHeight="1" x14ac:dyDescent="0.25">
      <c r="A35" s="87"/>
      <c r="B35" s="146"/>
      <c r="C35" s="165" t="s">
        <v>95</v>
      </c>
      <c r="D35" s="87"/>
      <c r="E35" s="88">
        <v>99000</v>
      </c>
      <c r="F35" s="89"/>
      <c r="G35" s="88">
        <v>8000</v>
      </c>
      <c r="H35" s="88">
        <v>8000</v>
      </c>
      <c r="I35" s="88">
        <v>8000</v>
      </c>
      <c r="J35" s="88">
        <v>8000</v>
      </c>
      <c r="K35" s="88">
        <v>8000</v>
      </c>
      <c r="L35" s="88">
        <v>8000</v>
      </c>
      <c r="M35" s="88">
        <v>8000</v>
      </c>
      <c r="N35" s="88">
        <v>8000</v>
      </c>
      <c r="O35" s="88">
        <v>8000</v>
      </c>
      <c r="P35" s="90">
        <v>13500</v>
      </c>
      <c r="Q35" s="90">
        <v>13500</v>
      </c>
      <c r="R35" s="155">
        <f t="shared" si="3"/>
        <v>99000</v>
      </c>
      <c r="S35" s="156"/>
      <c r="T35" s="157">
        <f t="shared" si="4"/>
        <v>1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s="34" customFormat="1" ht="15.6" customHeight="1" x14ac:dyDescent="0.25">
      <c r="A36" s="87"/>
      <c r="B36" s="146"/>
      <c r="C36" s="165" t="s">
        <v>96</v>
      </c>
      <c r="D36" s="87"/>
      <c r="E36" s="88">
        <v>88000</v>
      </c>
      <c r="F36" s="89"/>
      <c r="G36" s="88">
        <v>7000</v>
      </c>
      <c r="H36" s="88">
        <v>7000</v>
      </c>
      <c r="I36" s="88">
        <v>7000</v>
      </c>
      <c r="J36" s="88">
        <v>7000</v>
      </c>
      <c r="K36" s="88">
        <v>7000</v>
      </c>
      <c r="L36" s="88">
        <v>7000</v>
      </c>
      <c r="M36" s="88">
        <v>7000</v>
      </c>
      <c r="N36" s="88">
        <v>7000</v>
      </c>
      <c r="O36" s="88">
        <v>7000</v>
      </c>
      <c r="P36" s="90">
        <v>12500</v>
      </c>
      <c r="Q36" s="90">
        <v>12500</v>
      </c>
      <c r="R36" s="155">
        <f t="shared" si="3"/>
        <v>88000</v>
      </c>
      <c r="S36" s="156"/>
      <c r="T36" s="157">
        <f t="shared" si="4"/>
        <v>1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s="49" customFormat="1" ht="15.6" customHeight="1" x14ac:dyDescent="0.25">
      <c r="A37" s="50" t="s">
        <v>46</v>
      </c>
      <c r="B37" s="57"/>
      <c r="C37" s="57"/>
      <c r="D37" s="78"/>
      <c r="E37" s="60">
        <f>SUM(E31:E36)</f>
        <v>549999</v>
      </c>
      <c r="F37" s="61"/>
      <c r="G37" s="60">
        <f t="shared" ref="G37:Q37" si="5">SUM(G31:G36)</f>
        <v>50000</v>
      </c>
      <c r="H37" s="60">
        <f t="shared" si="5"/>
        <v>50000</v>
      </c>
      <c r="I37" s="60">
        <f t="shared" si="5"/>
        <v>50000</v>
      </c>
      <c r="J37" s="60">
        <f t="shared" si="5"/>
        <v>50000</v>
      </c>
      <c r="K37" s="60">
        <f t="shared" si="5"/>
        <v>46857</v>
      </c>
      <c r="L37" s="60">
        <f t="shared" si="5"/>
        <v>46857</v>
      </c>
      <c r="M37" s="60">
        <f t="shared" si="5"/>
        <v>46857</v>
      </c>
      <c r="N37" s="60">
        <f t="shared" si="5"/>
        <v>46857</v>
      </c>
      <c r="O37" s="60">
        <f t="shared" si="5"/>
        <v>46857</v>
      </c>
      <c r="P37" s="60">
        <f t="shared" si="5"/>
        <v>57857</v>
      </c>
      <c r="Q37" s="60">
        <f t="shared" si="5"/>
        <v>57857</v>
      </c>
      <c r="R37" s="55">
        <f t="shared" si="3"/>
        <v>549999</v>
      </c>
      <c r="S37" s="47"/>
      <c r="T37" s="73">
        <f t="shared" si="4"/>
        <v>1</v>
      </c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s="96" customFormat="1" ht="15.6" customHeight="1" x14ac:dyDescent="0.25">
      <c r="C38" s="97"/>
      <c r="D38" s="97"/>
      <c r="E38" s="98"/>
      <c r="F38" s="32"/>
      <c r="G38" s="98"/>
      <c r="H38" s="99"/>
      <c r="I38" s="98"/>
      <c r="J38" s="99"/>
      <c r="K38" s="98"/>
      <c r="L38" s="99"/>
      <c r="M38" s="99"/>
      <c r="N38" s="99"/>
      <c r="O38" s="99"/>
      <c r="P38" s="99"/>
      <c r="Q38" s="99"/>
      <c r="R38" s="100"/>
      <c r="S38" s="101"/>
      <c r="T38" s="102"/>
    </row>
    <row r="39" spans="1:59" s="49" customFormat="1" ht="35.450000000000003" customHeight="1" x14ac:dyDescent="0.25">
      <c r="A39" s="213" t="s">
        <v>47</v>
      </c>
      <c r="B39" s="214"/>
      <c r="C39" s="214"/>
      <c r="D39" s="214"/>
      <c r="E39" s="215"/>
      <c r="F39" s="44"/>
      <c r="G39" s="51"/>
      <c r="H39" s="52"/>
      <c r="I39" s="53"/>
      <c r="J39" s="52"/>
      <c r="K39" s="53"/>
      <c r="L39" s="52"/>
      <c r="M39" s="52"/>
      <c r="N39" s="52"/>
      <c r="O39" s="52"/>
      <c r="P39" s="52"/>
      <c r="Q39" s="52"/>
      <c r="R39" s="54"/>
      <c r="S39" s="47"/>
      <c r="T39" s="48" t="str">
        <f>IF(E39=0, " ",R39/E39)</f>
        <v xml:space="preserve"> 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s="34" customFormat="1" ht="15.6" customHeight="1" x14ac:dyDescent="0.25">
      <c r="A40" s="87"/>
      <c r="B40" s="146"/>
      <c r="C40" s="87"/>
      <c r="D40" s="87"/>
      <c r="E40" s="88"/>
      <c r="F40" s="89"/>
      <c r="G40" s="88"/>
      <c r="H40" s="90"/>
      <c r="I40" s="88"/>
      <c r="J40" s="90"/>
      <c r="K40" s="88"/>
      <c r="L40" s="90"/>
      <c r="M40" s="90"/>
      <c r="N40" s="90"/>
      <c r="O40" s="90"/>
      <c r="P40" s="90"/>
      <c r="Q40" s="90"/>
      <c r="R40" s="155">
        <f t="shared" ref="R40:R46" si="6">SUM(G40:Q40)</f>
        <v>0</v>
      </c>
      <c r="S40" s="156"/>
      <c r="T40" s="157" t="str">
        <f t="shared" ref="T40:T46" si="7">IF(ISERROR(R40/E40),"",R40/E40)</f>
        <v/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1:59" s="34" customFormat="1" ht="15.6" customHeight="1" x14ac:dyDescent="0.25">
      <c r="A41" s="87"/>
      <c r="B41" s="146"/>
      <c r="C41" s="87"/>
      <c r="D41" s="87"/>
      <c r="E41" s="88"/>
      <c r="F41" s="89"/>
      <c r="G41" s="88"/>
      <c r="H41" s="90"/>
      <c r="I41" s="88"/>
      <c r="J41" s="90"/>
      <c r="K41" s="88"/>
      <c r="L41" s="90"/>
      <c r="M41" s="90"/>
      <c r="N41" s="90"/>
      <c r="O41" s="90"/>
      <c r="P41" s="90"/>
      <c r="Q41" s="90"/>
      <c r="R41" s="155">
        <f t="shared" si="6"/>
        <v>0</v>
      </c>
      <c r="S41" s="156"/>
      <c r="T41" s="157" t="str">
        <f t="shared" si="7"/>
        <v/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1:59" s="34" customFormat="1" ht="15.6" customHeight="1" x14ac:dyDescent="0.25">
      <c r="A42" s="87"/>
      <c r="B42" s="146"/>
      <c r="C42" s="87"/>
      <c r="D42" s="87"/>
      <c r="E42" s="88"/>
      <c r="F42" s="89"/>
      <c r="G42" s="88"/>
      <c r="H42" s="90"/>
      <c r="I42" s="88"/>
      <c r="J42" s="90"/>
      <c r="K42" s="88"/>
      <c r="L42" s="90"/>
      <c r="M42" s="90"/>
      <c r="N42" s="90"/>
      <c r="O42" s="90"/>
      <c r="P42" s="90"/>
      <c r="Q42" s="90"/>
      <c r="R42" s="155">
        <f t="shared" si="6"/>
        <v>0</v>
      </c>
      <c r="S42" s="156"/>
      <c r="T42" s="157" t="str">
        <f t="shared" si="7"/>
        <v/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1:59" s="34" customFormat="1" ht="15.6" customHeight="1" x14ac:dyDescent="0.25">
      <c r="A43" s="87"/>
      <c r="B43" s="146"/>
      <c r="C43" s="87"/>
      <c r="D43" s="87"/>
      <c r="E43" s="88"/>
      <c r="F43" s="89"/>
      <c r="G43" s="88"/>
      <c r="H43" s="90"/>
      <c r="I43" s="88"/>
      <c r="J43" s="90"/>
      <c r="K43" s="88"/>
      <c r="L43" s="90"/>
      <c r="M43" s="90"/>
      <c r="N43" s="90"/>
      <c r="O43" s="90"/>
      <c r="P43" s="90"/>
      <c r="Q43" s="90"/>
      <c r="R43" s="155">
        <f t="shared" si="6"/>
        <v>0</v>
      </c>
      <c r="S43" s="156"/>
      <c r="T43" s="157" t="str">
        <f t="shared" si="7"/>
        <v/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s="34" customFormat="1" ht="15.6" customHeight="1" x14ac:dyDescent="0.25">
      <c r="A44" s="87"/>
      <c r="B44" s="146"/>
      <c r="C44" s="87"/>
      <c r="D44" s="87"/>
      <c r="E44" s="88"/>
      <c r="F44" s="89"/>
      <c r="G44" s="88"/>
      <c r="H44" s="90"/>
      <c r="I44" s="88"/>
      <c r="J44" s="90"/>
      <c r="K44" s="88"/>
      <c r="L44" s="90"/>
      <c r="M44" s="90"/>
      <c r="N44" s="90"/>
      <c r="O44" s="90"/>
      <c r="P44" s="90"/>
      <c r="Q44" s="90"/>
      <c r="R44" s="155">
        <f t="shared" si="6"/>
        <v>0</v>
      </c>
      <c r="S44" s="156"/>
      <c r="T44" s="157" t="str">
        <f t="shared" si="7"/>
        <v/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s="34" customFormat="1" ht="15.6" customHeight="1" x14ac:dyDescent="0.25">
      <c r="A45" s="87"/>
      <c r="B45" s="146"/>
      <c r="C45" s="87"/>
      <c r="D45" s="87"/>
      <c r="E45" s="88"/>
      <c r="F45" s="89"/>
      <c r="G45" s="88"/>
      <c r="H45" s="90"/>
      <c r="I45" s="88"/>
      <c r="J45" s="90"/>
      <c r="K45" s="88"/>
      <c r="L45" s="90"/>
      <c r="M45" s="90"/>
      <c r="N45" s="90"/>
      <c r="O45" s="90"/>
      <c r="P45" s="90"/>
      <c r="Q45" s="90"/>
      <c r="R45" s="155">
        <f t="shared" si="6"/>
        <v>0</v>
      </c>
      <c r="S45" s="156"/>
      <c r="T45" s="157" t="str">
        <f t="shared" si="7"/>
        <v/>
      </c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s="49" customFormat="1" ht="15.6" customHeight="1" x14ac:dyDescent="0.25">
      <c r="A46" s="50" t="s">
        <v>48</v>
      </c>
      <c r="B46" s="57"/>
      <c r="C46" s="57"/>
      <c r="D46" s="78"/>
      <c r="E46" s="60">
        <f>SUM(E40:E45)</f>
        <v>0</v>
      </c>
      <c r="F46" s="61"/>
      <c r="G46" s="60">
        <f t="shared" ref="G46:Q46" si="8">SUM(G40:G45)</f>
        <v>0</v>
      </c>
      <c r="H46" s="60">
        <f t="shared" si="8"/>
        <v>0</v>
      </c>
      <c r="I46" s="60">
        <f t="shared" si="8"/>
        <v>0</v>
      </c>
      <c r="J46" s="60">
        <f t="shared" si="8"/>
        <v>0</v>
      </c>
      <c r="K46" s="60">
        <f t="shared" si="8"/>
        <v>0</v>
      </c>
      <c r="L46" s="60">
        <f t="shared" si="8"/>
        <v>0</v>
      </c>
      <c r="M46" s="60">
        <f t="shared" si="8"/>
        <v>0</v>
      </c>
      <c r="N46" s="60">
        <f t="shared" si="8"/>
        <v>0</v>
      </c>
      <c r="O46" s="60">
        <f t="shared" si="8"/>
        <v>0</v>
      </c>
      <c r="P46" s="60">
        <f t="shared" si="8"/>
        <v>0</v>
      </c>
      <c r="Q46" s="60">
        <f t="shared" si="8"/>
        <v>0</v>
      </c>
      <c r="R46" s="55">
        <f t="shared" si="6"/>
        <v>0</v>
      </c>
      <c r="S46" s="47"/>
      <c r="T46" s="73" t="str">
        <f t="shared" si="7"/>
        <v/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s="96" customFormat="1" ht="15.6" customHeight="1" x14ac:dyDescent="0.25">
      <c r="C47" s="97"/>
      <c r="D47" s="97"/>
      <c r="E47" s="98"/>
      <c r="F47" s="32"/>
      <c r="G47" s="98"/>
      <c r="H47" s="99"/>
      <c r="I47" s="98"/>
      <c r="J47" s="99"/>
      <c r="K47" s="98"/>
      <c r="L47" s="99"/>
      <c r="M47" s="99"/>
      <c r="N47" s="99"/>
      <c r="O47" s="99"/>
      <c r="P47" s="99"/>
      <c r="Q47" s="99"/>
      <c r="R47" s="100"/>
      <c r="S47" s="101"/>
      <c r="T47" s="102"/>
    </row>
    <row r="48" spans="1:59" s="49" customFormat="1" ht="35.450000000000003" customHeight="1" x14ac:dyDescent="0.25">
      <c r="A48" s="213" t="s">
        <v>49</v>
      </c>
      <c r="B48" s="214"/>
      <c r="C48" s="214"/>
      <c r="D48" s="214"/>
      <c r="E48" s="215"/>
      <c r="F48" s="44"/>
      <c r="G48" s="51"/>
      <c r="H48" s="52"/>
      <c r="I48" s="53"/>
      <c r="J48" s="52"/>
      <c r="K48" s="53"/>
      <c r="L48" s="52"/>
      <c r="M48" s="52"/>
      <c r="N48" s="52"/>
      <c r="O48" s="52"/>
      <c r="P48" s="52"/>
      <c r="Q48" s="52"/>
      <c r="R48" s="54"/>
      <c r="S48" s="47"/>
      <c r="T48" s="48" t="str">
        <f>IF(E48=0, " ",R48/E48)</f>
        <v xml:space="preserve"> 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s="34" customFormat="1" ht="15.6" customHeight="1" x14ac:dyDescent="0.25">
      <c r="A49" s="87"/>
      <c r="B49" s="146"/>
      <c r="C49" s="87"/>
      <c r="D49" s="87"/>
      <c r="E49" s="88"/>
      <c r="F49" s="89"/>
      <c r="G49" s="88"/>
      <c r="H49" s="90"/>
      <c r="I49" s="88"/>
      <c r="J49" s="90"/>
      <c r="K49" s="88"/>
      <c r="L49" s="90"/>
      <c r="M49" s="90"/>
      <c r="N49" s="90"/>
      <c r="O49" s="90"/>
      <c r="P49" s="90"/>
      <c r="Q49" s="90"/>
      <c r="R49" s="155">
        <f t="shared" ref="R49:R54" si="9">SUM(G49:Q49)</f>
        <v>0</v>
      </c>
      <c r="S49" s="156"/>
      <c r="T49" s="157" t="str">
        <f t="shared" ref="T49:T56" si="10">IF(ISERROR(R49/E49),"",R49/E49)</f>
        <v/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1:59" s="34" customFormat="1" ht="15.6" customHeight="1" x14ac:dyDescent="0.25">
      <c r="A50" s="87"/>
      <c r="B50" s="146"/>
      <c r="C50" s="87"/>
      <c r="D50" s="87"/>
      <c r="E50" s="88"/>
      <c r="F50" s="89"/>
      <c r="G50" s="88"/>
      <c r="H50" s="90"/>
      <c r="I50" s="88"/>
      <c r="J50" s="90"/>
      <c r="K50" s="88"/>
      <c r="L50" s="90"/>
      <c r="M50" s="90"/>
      <c r="N50" s="90"/>
      <c r="O50" s="90"/>
      <c r="P50" s="90"/>
      <c r="Q50" s="90"/>
      <c r="R50" s="155">
        <f t="shared" si="9"/>
        <v>0</v>
      </c>
      <c r="S50" s="156"/>
      <c r="T50" s="157" t="str">
        <f t="shared" si="10"/>
        <v/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:59" s="34" customFormat="1" ht="15.6" customHeight="1" x14ac:dyDescent="0.25">
      <c r="A51" s="87"/>
      <c r="B51" s="146"/>
      <c r="C51" s="87"/>
      <c r="D51" s="87"/>
      <c r="E51" s="88"/>
      <c r="F51" s="89"/>
      <c r="G51" s="88"/>
      <c r="H51" s="90"/>
      <c r="I51" s="88"/>
      <c r="J51" s="90"/>
      <c r="K51" s="88"/>
      <c r="L51" s="90"/>
      <c r="M51" s="90"/>
      <c r="N51" s="90"/>
      <c r="O51" s="90"/>
      <c r="P51" s="90"/>
      <c r="Q51" s="90"/>
      <c r="R51" s="155">
        <f t="shared" si="9"/>
        <v>0</v>
      </c>
      <c r="S51" s="156"/>
      <c r="T51" s="157" t="str">
        <f t="shared" si="10"/>
        <v/>
      </c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 s="34" customFormat="1" ht="15.6" customHeight="1" x14ac:dyDescent="0.25">
      <c r="A52" s="87"/>
      <c r="B52" s="146"/>
      <c r="C52" s="87"/>
      <c r="D52" s="87"/>
      <c r="E52" s="88"/>
      <c r="F52" s="89"/>
      <c r="G52" s="88"/>
      <c r="H52" s="90"/>
      <c r="I52" s="88"/>
      <c r="J52" s="90"/>
      <c r="K52" s="88"/>
      <c r="L52" s="90"/>
      <c r="M52" s="90"/>
      <c r="N52" s="90"/>
      <c r="O52" s="90"/>
      <c r="P52" s="90"/>
      <c r="Q52" s="90"/>
      <c r="R52" s="155">
        <f t="shared" si="9"/>
        <v>0</v>
      </c>
      <c r="S52" s="156"/>
      <c r="T52" s="157" t="str">
        <f t="shared" si="10"/>
        <v/>
      </c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:59" s="34" customFormat="1" ht="15.6" customHeight="1" x14ac:dyDescent="0.25">
      <c r="A53" s="87"/>
      <c r="B53" s="146"/>
      <c r="C53" s="87"/>
      <c r="D53" s="87"/>
      <c r="E53" s="88"/>
      <c r="F53" s="89"/>
      <c r="G53" s="88"/>
      <c r="H53" s="90"/>
      <c r="I53" s="88"/>
      <c r="J53" s="90"/>
      <c r="K53" s="88"/>
      <c r="L53" s="90"/>
      <c r="M53" s="90"/>
      <c r="N53" s="90"/>
      <c r="O53" s="90"/>
      <c r="P53" s="90"/>
      <c r="Q53" s="90"/>
      <c r="R53" s="155">
        <f t="shared" si="9"/>
        <v>0</v>
      </c>
      <c r="S53" s="156"/>
      <c r="T53" s="157" t="str">
        <f t="shared" si="10"/>
        <v/>
      </c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:59" s="34" customFormat="1" ht="15.6" customHeight="1" x14ac:dyDescent="0.25">
      <c r="A54" s="87"/>
      <c r="B54" s="146"/>
      <c r="C54" s="87"/>
      <c r="D54" s="87"/>
      <c r="E54" s="88"/>
      <c r="F54" s="89"/>
      <c r="G54" s="88"/>
      <c r="H54" s="90"/>
      <c r="I54" s="88"/>
      <c r="J54" s="90"/>
      <c r="K54" s="88"/>
      <c r="L54" s="90"/>
      <c r="M54" s="90"/>
      <c r="N54" s="90"/>
      <c r="O54" s="90"/>
      <c r="P54" s="90"/>
      <c r="Q54" s="90"/>
      <c r="R54" s="155">
        <f t="shared" si="9"/>
        <v>0</v>
      </c>
      <c r="S54" s="156"/>
      <c r="T54" s="157" t="str">
        <f t="shared" si="10"/>
        <v/>
      </c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</row>
    <row r="55" spans="1:59" s="49" customFormat="1" ht="15.6" customHeight="1" x14ac:dyDescent="0.25">
      <c r="A55" s="50" t="s">
        <v>50</v>
      </c>
      <c r="B55" s="57"/>
      <c r="C55" s="57"/>
      <c r="D55" s="78"/>
      <c r="E55" s="60">
        <f>SUM(E49:E54)</f>
        <v>0</v>
      </c>
      <c r="F55" s="61"/>
      <c r="G55" s="60">
        <f t="shared" ref="G55:Q55" si="11">SUM(G49:G54)</f>
        <v>0</v>
      </c>
      <c r="H55" s="60">
        <f t="shared" si="11"/>
        <v>0</v>
      </c>
      <c r="I55" s="60">
        <f t="shared" si="11"/>
        <v>0</v>
      </c>
      <c r="J55" s="60">
        <f t="shared" si="11"/>
        <v>0</v>
      </c>
      <c r="K55" s="60">
        <f t="shared" si="11"/>
        <v>0</v>
      </c>
      <c r="L55" s="60">
        <f t="shared" si="11"/>
        <v>0</v>
      </c>
      <c r="M55" s="60">
        <f t="shared" si="11"/>
        <v>0</v>
      </c>
      <c r="N55" s="60">
        <f t="shared" si="11"/>
        <v>0</v>
      </c>
      <c r="O55" s="60">
        <f t="shared" si="11"/>
        <v>0</v>
      </c>
      <c r="P55" s="60">
        <f t="shared" si="11"/>
        <v>0</v>
      </c>
      <c r="Q55" s="60">
        <f t="shared" si="11"/>
        <v>0</v>
      </c>
      <c r="R55" s="55">
        <f>SUM(G55:Q55)</f>
        <v>0</v>
      </c>
      <c r="S55" s="47"/>
      <c r="T55" s="73" t="str">
        <f t="shared" si="10"/>
        <v/>
      </c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s="120" customFormat="1" ht="33" customHeight="1" x14ac:dyDescent="0.25">
      <c r="A56" s="113" t="s">
        <v>13</v>
      </c>
      <c r="B56" s="114"/>
      <c r="C56" s="114"/>
      <c r="D56" s="115"/>
      <c r="E56" s="116">
        <f>+E28+E37+E46+E55</f>
        <v>549999</v>
      </c>
      <c r="F56" s="117"/>
      <c r="G56" s="116">
        <f t="shared" ref="G56:R56" si="12">+G28+G37+G46+G55</f>
        <v>50000</v>
      </c>
      <c r="H56" s="116">
        <f t="shared" si="12"/>
        <v>50000</v>
      </c>
      <c r="I56" s="116">
        <f t="shared" si="12"/>
        <v>50000</v>
      </c>
      <c r="J56" s="116">
        <f t="shared" si="12"/>
        <v>50000</v>
      </c>
      <c r="K56" s="116">
        <f t="shared" si="12"/>
        <v>46857</v>
      </c>
      <c r="L56" s="116">
        <f t="shared" si="12"/>
        <v>46857</v>
      </c>
      <c r="M56" s="116">
        <f t="shared" si="12"/>
        <v>46857</v>
      </c>
      <c r="N56" s="116">
        <f t="shared" si="12"/>
        <v>46857</v>
      </c>
      <c r="O56" s="116">
        <f t="shared" si="12"/>
        <v>46857</v>
      </c>
      <c r="P56" s="116">
        <f t="shared" si="12"/>
        <v>57857</v>
      </c>
      <c r="Q56" s="116">
        <f t="shared" si="12"/>
        <v>57857</v>
      </c>
      <c r="R56" s="116">
        <f t="shared" si="12"/>
        <v>549999</v>
      </c>
      <c r="S56" s="118"/>
      <c r="T56" s="119">
        <f t="shared" si="10"/>
        <v>1</v>
      </c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</row>
    <row r="57" spans="1:59" s="5" customFormat="1" ht="8.2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5"/>
      <c r="S57" s="9"/>
      <c r="T57" s="9"/>
    </row>
    <row r="58" spans="1:59" s="5" customFormat="1" x14ac:dyDescent="0.2">
      <c r="R58" s="63"/>
    </row>
    <row r="59" spans="1:59" s="5" customFormat="1" x14ac:dyDescent="0.2">
      <c r="E59" s="7"/>
      <c r="R59" s="63"/>
    </row>
    <row r="60" spans="1:59" s="5" customFormat="1" x14ac:dyDescent="0.2">
      <c r="R60" s="63"/>
    </row>
    <row r="61" spans="1:59" s="5" customFormat="1" x14ac:dyDescent="0.2">
      <c r="R61" s="63"/>
    </row>
    <row r="62" spans="1:59" s="5" customFormat="1" x14ac:dyDescent="0.2">
      <c r="R62" s="63"/>
    </row>
    <row r="63" spans="1:59" s="5" customFormat="1" x14ac:dyDescent="0.2">
      <c r="R63" s="63"/>
    </row>
    <row r="64" spans="1:59" s="5" customFormat="1" x14ac:dyDescent="0.2">
      <c r="R64" s="63"/>
    </row>
    <row r="65" spans="18:18" s="5" customFormat="1" x14ac:dyDescent="0.2">
      <c r="R65" s="63"/>
    </row>
    <row r="66" spans="18:18" s="5" customFormat="1" x14ac:dyDescent="0.2">
      <c r="R66" s="63"/>
    </row>
    <row r="67" spans="18:18" s="5" customFormat="1" x14ac:dyDescent="0.2">
      <c r="R67" s="63"/>
    </row>
    <row r="68" spans="18:18" s="5" customFormat="1" x14ac:dyDescent="0.2">
      <c r="R68" s="63"/>
    </row>
    <row r="69" spans="18:18" s="5" customFormat="1" x14ac:dyDescent="0.2">
      <c r="R69" s="63"/>
    </row>
    <row r="70" spans="18:18" s="5" customFormat="1" x14ac:dyDescent="0.2">
      <c r="R70" s="63"/>
    </row>
    <row r="71" spans="18:18" s="5" customFormat="1" x14ac:dyDescent="0.2">
      <c r="R71" s="63"/>
    </row>
    <row r="72" spans="18:18" s="5" customFormat="1" x14ac:dyDescent="0.2">
      <c r="R72" s="63"/>
    </row>
    <row r="73" spans="18:18" s="5" customFormat="1" x14ac:dyDescent="0.2">
      <c r="R73" s="63"/>
    </row>
    <row r="74" spans="18:18" s="5" customFormat="1" x14ac:dyDescent="0.2">
      <c r="R74" s="63"/>
    </row>
    <row r="75" spans="18:18" s="5" customFormat="1" x14ac:dyDescent="0.2">
      <c r="R75" s="63"/>
    </row>
    <row r="76" spans="18:18" s="5" customFormat="1" x14ac:dyDescent="0.2">
      <c r="R76" s="63"/>
    </row>
    <row r="77" spans="18:18" s="5" customFormat="1" x14ac:dyDescent="0.2">
      <c r="R77" s="63"/>
    </row>
    <row r="78" spans="18:18" s="5" customFormat="1" x14ac:dyDescent="0.2">
      <c r="R78" s="63"/>
    </row>
    <row r="79" spans="18:18" s="5" customFormat="1" x14ac:dyDescent="0.2">
      <c r="R79" s="63"/>
    </row>
    <row r="80" spans="18:18" s="5" customFormat="1" x14ac:dyDescent="0.2">
      <c r="R80" s="63"/>
    </row>
    <row r="81" spans="18:18" s="5" customFormat="1" x14ac:dyDescent="0.2">
      <c r="R81" s="63"/>
    </row>
    <row r="82" spans="18:18" s="5" customFormat="1" x14ac:dyDescent="0.2">
      <c r="R82" s="63"/>
    </row>
    <row r="83" spans="18:18" s="5" customFormat="1" x14ac:dyDescent="0.2">
      <c r="R83" s="63"/>
    </row>
    <row r="84" spans="18:18" s="5" customFormat="1" x14ac:dyDescent="0.2">
      <c r="R84" s="63"/>
    </row>
    <row r="85" spans="18:18" s="5" customFormat="1" x14ac:dyDescent="0.2">
      <c r="R85" s="63"/>
    </row>
    <row r="86" spans="18:18" s="5" customFormat="1" x14ac:dyDescent="0.2">
      <c r="R86" s="63"/>
    </row>
    <row r="87" spans="18:18" s="5" customFormat="1" x14ac:dyDescent="0.2">
      <c r="R87" s="63"/>
    </row>
    <row r="88" spans="18:18" s="5" customFormat="1" x14ac:dyDescent="0.2">
      <c r="R88" s="63"/>
    </row>
    <row r="89" spans="18:18" s="5" customFormat="1" x14ac:dyDescent="0.2">
      <c r="R89" s="63"/>
    </row>
    <row r="90" spans="18:18" s="5" customFormat="1" x14ac:dyDescent="0.2">
      <c r="R90" s="63"/>
    </row>
    <row r="91" spans="18:18" s="5" customFormat="1" x14ac:dyDescent="0.2">
      <c r="R91" s="63"/>
    </row>
    <row r="92" spans="18:18" s="5" customFormat="1" x14ac:dyDescent="0.2">
      <c r="R92" s="63"/>
    </row>
    <row r="93" spans="18:18" s="5" customFormat="1" x14ac:dyDescent="0.2">
      <c r="R93" s="63"/>
    </row>
    <row r="94" spans="18:18" s="5" customFormat="1" x14ac:dyDescent="0.2">
      <c r="R94" s="63"/>
    </row>
    <row r="95" spans="18:18" s="5" customFormat="1" x14ac:dyDescent="0.2">
      <c r="R95" s="63"/>
    </row>
    <row r="96" spans="18:18" s="5" customFormat="1" x14ac:dyDescent="0.2">
      <c r="R96" s="63"/>
    </row>
    <row r="97" spans="18:18" s="5" customFormat="1" x14ac:dyDescent="0.2">
      <c r="R97" s="63"/>
    </row>
    <row r="98" spans="18:18" s="5" customFormat="1" x14ac:dyDescent="0.2">
      <c r="R98" s="63"/>
    </row>
    <row r="99" spans="18:18" s="5" customFormat="1" x14ac:dyDescent="0.2">
      <c r="R99" s="63"/>
    </row>
    <row r="100" spans="18:18" s="5" customFormat="1" x14ac:dyDescent="0.2">
      <c r="R100" s="63"/>
    </row>
    <row r="101" spans="18:18" s="5" customFormat="1" x14ac:dyDescent="0.2">
      <c r="R101" s="63"/>
    </row>
    <row r="102" spans="18:18" s="5" customFormat="1" x14ac:dyDescent="0.2">
      <c r="R102" s="63"/>
    </row>
    <row r="103" spans="18:18" s="5" customFormat="1" x14ac:dyDescent="0.2">
      <c r="R103" s="63"/>
    </row>
    <row r="104" spans="18:18" s="5" customFormat="1" x14ac:dyDescent="0.2">
      <c r="R104" s="63"/>
    </row>
    <row r="105" spans="18:18" s="5" customFormat="1" x14ac:dyDescent="0.2">
      <c r="R105" s="63"/>
    </row>
    <row r="106" spans="18:18" s="5" customFormat="1" x14ac:dyDescent="0.2">
      <c r="R106" s="63"/>
    </row>
    <row r="107" spans="18:18" s="5" customFormat="1" x14ac:dyDescent="0.2">
      <c r="R107" s="63"/>
    </row>
    <row r="108" spans="18:18" s="5" customFormat="1" x14ac:dyDescent="0.2">
      <c r="R108" s="63"/>
    </row>
    <row r="109" spans="18:18" s="5" customFormat="1" x14ac:dyDescent="0.2">
      <c r="R109" s="63"/>
    </row>
    <row r="110" spans="18:18" s="5" customFormat="1" x14ac:dyDescent="0.2">
      <c r="R110" s="63"/>
    </row>
    <row r="111" spans="18:18" s="5" customFormat="1" x14ac:dyDescent="0.2">
      <c r="R111" s="63"/>
    </row>
    <row r="112" spans="18:18" s="5" customFormat="1" x14ac:dyDescent="0.2">
      <c r="R112" s="63"/>
    </row>
    <row r="113" spans="18:18" s="5" customFormat="1" x14ac:dyDescent="0.2">
      <c r="R113" s="63"/>
    </row>
    <row r="114" spans="18:18" s="5" customFormat="1" x14ac:dyDescent="0.2">
      <c r="R114" s="63"/>
    </row>
    <row r="115" spans="18:18" s="5" customFormat="1" x14ac:dyDescent="0.2">
      <c r="R115" s="63"/>
    </row>
    <row r="116" spans="18:18" s="5" customFormat="1" x14ac:dyDescent="0.2">
      <c r="R116" s="63"/>
    </row>
    <row r="117" spans="18:18" s="5" customFormat="1" x14ac:dyDescent="0.2">
      <c r="R117" s="63"/>
    </row>
    <row r="118" spans="18:18" s="5" customFormat="1" x14ac:dyDescent="0.2">
      <c r="R118" s="63"/>
    </row>
    <row r="119" spans="18:18" s="5" customFormat="1" x14ac:dyDescent="0.2">
      <c r="R119" s="63"/>
    </row>
    <row r="120" spans="18:18" s="5" customFormat="1" x14ac:dyDescent="0.2">
      <c r="R120" s="63"/>
    </row>
    <row r="121" spans="18:18" s="5" customFormat="1" x14ac:dyDescent="0.2">
      <c r="R121" s="63"/>
    </row>
    <row r="122" spans="18:18" s="5" customFormat="1" x14ac:dyDescent="0.2">
      <c r="R122" s="63"/>
    </row>
    <row r="123" spans="18:18" s="5" customFormat="1" x14ac:dyDescent="0.2">
      <c r="R123" s="63"/>
    </row>
    <row r="124" spans="18:18" s="5" customFormat="1" x14ac:dyDescent="0.2">
      <c r="R124" s="63"/>
    </row>
    <row r="125" spans="18:18" s="5" customFormat="1" x14ac:dyDescent="0.2">
      <c r="R125" s="63"/>
    </row>
    <row r="126" spans="18:18" s="5" customFormat="1" x14ac:dyDescent="0.2">
      <c r="R126" s="63"/>
    </row>
    <row r="127" spans="18:18" s="5" customFormat="1" x14ac:dyDescent="0.2">
      <c r="R127" s="63"/>
    </row>
    <row r="128" spans="18:18" s="5" customFormat="1" x14ac:dyDescent="0.2">
      <c r="R128" s="63"/>
    </row>
    <row r="129" spans="18:18" s="5" customFormat="1" x14ac:dyDescent="0.2">
      <c r="R129" s="63"/>
    </row>
    <row r="130" spans="18:18" s="5" customFormat="1" x14ac:dyDescent="0.2">
      <c r="R130" s="63"/>
    </row>
    <row r="131" spans="18:18" s="5" customFormat="1" x14ac:dyDescent="0.2">
      <c r="R131" s="63"/>
    </row>
    <row r="132" spans="18:18" s="5" customFormat="1" x14ac:dyDescent="0.2">
      <c r="R132" s="63"/>
    </row>
    <row r="133" spans="18:18" s="5" customFormat="1" x14ac:dyDescent="0.2">
      <c r="R133" s="63"/>
    </row>
    <row r="134" spans="18:18" s="5" customFormat="1" x14ac:dyDescent="0.2">
      <c r="R134" s="63"/>
    </row>
    <row r="135" spans="18:18" s="5" customFormat="1" x14ac:dyDescent="0.2">
      <c r="R135" s="63"/>
    </row>
    <row r="136" spans="18:18" s="5" customFormat="1" x14ac:dyDescent="0.2">
      <c r="R136" s="63"/>
    </row>
    <row r="137" spans="18:18" s="5" customFormat="1" x14ac:dyDescent="0.2">
      <c r="R137" s="63"/>
    </row>
    <row r="138" spans="18:18" s="5" customFormat="1" x14ac:dyDescent="0.2">
      <c r="R138" s="63"/>
    </row>
    <row r="139" spans="18:18" s="5" customFormat="1" x14ac:dyDescent="0.2">
      <c r="R139" s="63"/>
    </row>
    <row r="140" spans="18:18" s="5" customFormat="1" x14ac:dyDescent="0.2">
      <c r="R140" s="63"/>
    </row>
    <row r="141" spans="18:18" s="5" customFormat="1" x14ac:dyDescent="0.2">
      <c r="R141" s="63"/>
    </row>
    <row r="142" spans="18:18" s="5" customFormat="1" x14ac:dyDescent="0.2">
      <c r="R142" s="63"/>
    </row>
    <row r="143" spans="18:18" s="5" customFormat="1" x14ac:dyDescent="0.2">
      <c r="R143" s="63"/>
    </row>
    <row r="144" spans="18:18" s="5" customFormat="1" x14ac:dyDescent="0.2">
      <c r="R144" s="63"/>
    </row>
    <row r="145" spans="18:18" s="5" customFormat="1" x14ac:dyDescent="0.2">
      <c r="R145" s="63"/>
    </row>
    <row r="146" spans="18:18" s="5" customFormat="1" x14ac:dyDescent="0.2">
      <c r="R146" s="63"/>
    </row>
    <row r="147" spans="18:18" s="5" customFormat="1" x14ac:dyDescent="0.2">
      <c r="R147" s="63"/>
    </row>
    <row r="148" spans="18:18" s="5" customFormat="1" x14ac:dyDescent="0.2">
      <c r="R148" s="63"/>
    </row>
    <row r="149" spans="18:18" s="5" customFormat="1" x14ac:dyDescent="0.2">
      <c r="R149" s="63"/>
    </row>
    <row r="150" spans="18:18" s="5" customFormat="1" x14ac:dyDescent="0.2">
      <c r="R150" s="63"/>
    </row>
    <row r="151" spans="18:18" s="5" customFormat="1" x14ac:dyDescent="0.2">
      <c r="R151" s="63"/>
    </row>
    <row r="152" spans="18:18" s="5" customFormat="1" x14ac:dyDescent="0.2">
      <c r="R152" s="63"/>
    </row>
    <row r="153" spans="18:18" s="5" customFormat="1" x14ac:dyDescent="0.2">
      <c r="R153" s="63"/>
    </row>
    <row r="154" spans="18:18" s="5" customFormat="1" x14ac:dyDescent="0.2">
      <c r="R154" s="63"/>
    </row>
    <row r="155" spans="18:18" s="5" customFormat="1" x14ac:dyDescent="0.2">
      <c r="R155" s="63"/>
    </row>
    <row r="156" spans="18:18" s="5" customFormat="1" x14ac:dyDescent="0.2">
      <c r="R156" s="63"/>
    </row>
    <row r="157" spans="18:18" s="5" customFormat="1" x14ac:dyDescent="0.2">
      <c r="R157" s="63"/>
    </row>
    <row r="158" spans="18:18" s="5" customFormat="1" x14ac:dyDescent="0.2">
      <c r="R158" s="63"/>
    </row>
    <row r="159" spans="18:18" s="5" customFormat="1" x14ac:dyDescent="0.2">
      <c r="R159" s="63"/>
    </row>
    <row r="160" spans="18:18" s="5" customFormat="1" x14ac:dyDescent="0.2">
      <c r="R160" s="63"/>
    </row>
    <row r="161" spans="18:18" s="5" customFormat="1" x14ac:dyDescent="0.2">
      <c r="R161" s="63"/>
    </row>
    <row r="162" spans="18:18" s="5" customFormat="1" x14ac:dyDescent="0.2">
      <c r="R162" s="63"/>
    </row>
    <row r="163" spans="18:18" s="5" customFormat="1" x14ac:dyDescent="0.2">
      <c r="R163" s="63"/>
    </row>
    <row r="164" spans="18:18" s="5" customFormat="1" x14ac:dyDescent="0.2">
      <c r="R164" s="63"/>
    </row>
    <row r="165" spans="18:18" s="5" customFormat="1" x14ac:dyDescent="0.2">
      <c r="R165" s="63"/>
    </row>
    <row r="166" spans="18:18" s="5" customFormat="1" x14ac:dyDescent="0.2">
      <c r="R166" s="63"/>
    </row>
    <row r="167" spans="18:18" s="5" customFormat="1" x14ac:dyDescent="0.2">
      <c r="R167" s="63"/>
    </row>
    <row r="168" spans="18:18" s="5" customFormat="1" x14ac:dyDescent="0.2">
      <c r="R168" s="63"/>
    </row>
    <row r="169" spans="18:18" s="5" customFormat="1" x14ac:dyDescent="0.2">
      <c r="R169" s="63"/>
    </row>
    <row r="170" spans="18:18" s="5" customFormat="1" x14ac:dyDescent="0.2">
      <c r="R170" s="63"/>
    </row>
    <row r="171" spans="18:18" s="5" customFormat="1" x14ac:dyDescent="0.2">
      <c r="R171" s="63"/>
    </row>
    <row r="172" spans="18:18" s="5" customFormat="1" x14ac:dyDescent="0.2">
      <c r="R172" s="63"/>
    </row>
    <row r="173" spans="18:18" s="5" customFormat="1" x14ac:dyDescent="0.2">
      <c r="R173" s="63"/>
    </row>
    <row r="174" spans="18:18" s="5" customFormat="1" x14ac:dyDescent="0.2">
      <c r="R174" s="63"/>
    </row>
    <row r="175" spans="18:18" s="5" customFormat="1" x14ac:dyDescent="0.2">
      <c r="R175" s="63"/>
    </row>
    <row r="176" spans="18:18" s="5" customFormat="1" x14ac:dyDescent="0.2">
      <c r="R176" s="63"/>
    </row>
    <row r="177" spans="18:18" s="5" customFormat="1" x14ac:dyDescent="0.2">
      <c r="R177" s="63"/>
    </row>
    <row r="178" spans="18:18" s="5" customFormat="1" x14ac:dyDescent="0.2">
      <c r="R178" s="63"/>
    </row>
    <row r="179" spans="18:18" s="5" customFormat="1" x14ac:dyDescent="0.2">
      <c r="R179" s="63"/>
    </row>
    <row r="180" spans="18:18" s="5" customFormat="1" x14ac:dyDescent="0.2">
      <c r="R180" s="63"/>
    </row>
    <row r="181" spans="18:18" s="5" customFormat="1" x14ac:dyDescent="0.2">
      <c r="R181" s="63"/>
    </row>
    <row r="182" spans="18:18" s="5" customFormat="1" x14ac:dyDescent="0.2">
      <c r="R182" s="63"/>
    </row>
    <row r="183" spans="18:18" s="5" customFormat="1" x14ac:dyDescent="0.2">
      <c r="R183" s="63"/>
    </row>
    <row r="184" spans="18:18" s="5" customFormat="1" x14ac:dyDescent="0.2">
      <c r="R184" s="63"/>
    </row>
    <row r="185" spans="18:18" s="5" customFormat="1" x14ac:dyDescent="0.2">
      <c r="R185" s="63"/>
    </row>
    <row r="186" spans="18:18" s="5" customFormat="1" x14ac:dyDescent="0.2">
      <c r="R186" s="63"/>
    </row>
    <row r="187" spans="18:18" s="5" customFormat="1" x14ac:dyDescent="0.2">
      <c r="R187" s="63"/>
    </row>
    <row r="188" spans="18:18" s="5" customFormat="1" x14ac:dyDescent="0.2">
      <c r="R188" s="63"/>
    </row>
    <row r="189" spans="18:18" s="5" customFormat="1" x14ac:dyDescent="0.2">
      <c r="R189" s="63"/>
    </row>
    <row r="190" spans="18:18" s="5" customFormat="1" x14ac:dyDescent="0.2">
      <c r="R190" s="63"/>
    </row>
    <row r="191" spans="18:18" s="5" customFormat="1" x14ac:dyDescent="0.2">
      <c r="R191" s="63"/>
    </row>
    <row r="192" spans="18:18" s="5" customFormat="1" x14ac:dyDescent="0.2">
      <c r="R192" s="63"/>
    </row>
    <row r="193" spans="18:18" s="5" customFormat="1" x14ac:dyDescent="0.2">
      <c r="R193" s="63"/>
    </row>
    <row r="194" spans="18:18" s="5" customFormat="1" x14ac:dyDescent="0.2">
      <c r="R194" s="63"/>
    </row>
    <row r="195" spans="18:18" s="5" customFormat="1" x14ac:dyDescent="0.2">
      <c r="R195" s="63"/>
    </row>
    <row r="196" spans="18:18" s="5" customFormat="1" x14ac:dyDescent="0.2">
      <c r="R196" s="63"/>
    </row>
    <row r="197" spans="18:18" s="5" customFormat="1" x14ac:dyDescent="0.2">
      <c r="R197" s="63"/>
    </row>
    <row r="198" spans="18:18" s="5" customFormat="1" x14ac:dyDescent="0.2">
      <c r="R198" s="63"/>
    </row>
    <row r="199" spans="18:18" s="5" customFormat="1" x14ac:dyDescent="0.2">
      <c r="R199" s="63"/>
    </row>
    <row r="200" spans="18:18" s="5" customFormat="1" x14ac:dyDescent="0.2">
      <c r="R200" s="63"/>
    </row>
    <row r="201" spans="18:18" s="5" customFormat="1" x14ac:dyDescent="0.2">
      <c r="R201" s="63"/>
    </row>
    <row r="202" spans="18:18" s="5" customFormat="1" x14ac:dyDescent="0.2">
      <c r="R202" s="63"/>
    </row>
    <row r="203" spans="18:18" s="5" customFormat="1" x14ac:dyDescent="0.2">
      <c r="R203" s="63"/>
    </row>
    <row r="204" spans="18:18" s="5" customFormat="1" x14ac:dyDescent="0.2">
      <c r="R204" s="63"/>
    </row>
    <row r="205" spans="18:18" s="5" customFormat="1" x14ac:dyDescent="0.2">
      <c r="R205" s="63"/>
    </row>
    <row r="206" spans="18:18" s="5" customFormat="1" x14ac:dyDescent="0.2">
      <c r="R206" s="63"/>
    </row>
    <row r="207" spans="18:18" s="5" customFormat="1" x14ac:dyDescent="0.2">
      <c r="R207" s="63"/>
    </row>
    <row r="208" spans="18:18" s="5" customFormat="1" x14ac:dyDescent="0.2">
      <c r="R208" s="63"/>
    </row>
    <row r="209" spans="18:18" s="5" customFormat="1" x14ac:dyDescent="0.2">
      <c r="R209" s="63"/>
    </row>
    <row r="210" spans="18:18" s="5" customFormat="1" x14ac:dyDescent="0.2">
      <c r="R210" s="63"/>
    </row>
    <row r="211" spans="18:18" s="5" customFormat="1" x14ac:dyDescent="0.2">
      <c r="R211" s="63"/>
    </row>
    <row r="212" spans="18:18" s="5" customFormat="1" x14ac:dyDescent="0.2">
      <c r="R212" s="63"/>
    </row>
    <row r="213" spans="18:18" s="5" customFormat="1" x14ac:dyDescent="0.2">
      <c r="R213" s="63"/>
    </row>
    <row r="214" spans="18:18" s="5" customFormat="1" x14ac:dyDescent="0.2">
      <c r="R214" s="63"/>
    </row>
    <row r="215" spans="18:18" s="5" customFormat="1" x14ac:dyDescent="0.2">
      <c r="R215" s="63"/>
    </row>
    <row r="216" spans="18:18" s="5" customFormat="1" x14ac:dyDescent="0.2">
      <c r="R216" s="63"/>
    </row>
    <row r="217" spans="18:18" s="5" customFormat="1" x14ac:dyDescent="0.2">
      <c r="R217" s="63"/>
    </row>
    <row r="218" spans="18:18" s="5" customFormat="1" x14ac:dyDescent="0.2">
      <c r="R218" s="63"/>
    </row>
    <row r="219" spans="18:18" s="5" customFormat="1" x14ac:dyDescent="0.2">
      <c r="R219" s="63"/>
    </row>
    <row r="220" spans="18:18" s="5" customFormat="1" x14ac:dyDescent="0.2">
      <c r="R220" s="63"/>
    </row>
    <row r="221" spans="18:18" s="5" customFormat="1" x14ac:dyDescent="0.2">
      <c r="R221" s="63"/>
    </row>
    <row r="222" spans="18:18" s="5" customFormat="1" x14ac:dyDescent="0.2">
      <c r="R222" s="63"/>
    </row>
    <row r="223" spans="18:18" s="5" customFormat="1" x14ac:dyDescent="0.2">
      <c r="R223" s="63"/>
    </row>
    <row r="224" spans="18:18" s="5" customFormat="1" x14ac:dyDescent="0.2">
      <c r="R224" s="63"/>
    </row>
    <row r="225" spans="18:18" s="5" customFormat="1" x14ac:dyDescent="0.2">
      <c r="R225" s="63"/>
    </row>
    <row r="226" spans="18:18" s="5" customFormat="1" x14ac:dyDescent="0.2">
      <c r="R226" s="63"/>
    </row>
    <row r="227" spans="18:18" s="5" customFormat="1" x14ac:dyDescent="0.2">
      <c r="R227" s="63"/>
    </row>
    <row r="228" spans="18:18" s="5" customFormat="1" x14ac:dyDescent="0.2">
      <c r="R228" s="63"/>
    </row>
    <row r="229" spans="18:18" s="5" customFormat="1" x14ac:dyDescent="0.2">
      <c r="R229" s="63"/>
    </row>
    <row r="230" spans="18:18" s="5" customFormat="1" x14ac:dyDescent="0.2">
      <c r="R230" s="63"/>
    </row>
    <row r="231" spans="18:18" s="5" customFormat="1" x14ac:dyDescent="0.2">
      <c r="R231" s="63"/>
    </row>
    <row r="232" spans="18:18" s="5" customFormat="1" x14ac:dyDescent="0.2">
      <c r="R232" s="63"/>
    </row>
    <row r="233" spans="18:18" s="5" customFormat="1" x14ac:dyDescent="0.2">
      <c r="R233" s="63"/>
    </row>
    <row r="234" spans="18:18" s="5" customFormat="1" x14ac:dyDescent="0.2">
      <c r="R234" s="63"/>
    </row>
    <row r="235" spans="18:18" s="5" customFormat="1" x14ac:dyDescent="0.2">
      <c r="R235" s="63"/>
    </row>
    <row r="236" spans="18:18" s="5" customFormat="1" x14ac:dyDescent="0.2">
      <c r="R236" s="63"/>
    </row>
    <row r="237" spans="18:18" s="5" customFormat="1" x14ac:dyDescent="0.2">
      <c r="R237" s="63"/>
    </row>
    <row r="238" spans="18:18" s="5" customFormat="1" x14ac:dyDescent="0.2">
      <c r="R238" s="63"/>
    </row>
    <row r="239" spans="18:18" s="5" customFormat="1" x14ac:dyDescent="0.2">
      <c r="R239" s="63"/>
    </row>
    <row r="240" spans="18:18" s="5" customFormat="1" x14ac:dyDescent="0.2">
      <c r="R240" s="63"/>
    </row>
    <row r="241" spans="18:18" s="5" customFormat="1" x14ac:dyDescent="0.2">
      <c r="R241" s="63"/>
    </row>
    <row r="242" spans="18:18" s="5" customFormat="1" x14ac:dyDescent="0.2">
      <c r="R242" s="63"/>
    </row>
    <row r="243" spans="18:18" s="5" customFormat="1" x14ac:dyDescent="0.2">
      <c r="R243" s="63"/>
    </row>
    <row r="244" spans="18:18" s="5" customFormat="1" x14ac:dyDescent="0.2">
      <c r="R244" s="63"/>
    </row>
    <row r="245" spans="18:18" s="5" customFormat="1" x14ac:dyDescent="0.2">
      <c r="R245" s="63"/>
    </row>
    <row r="246" spans="18:18" s="5" customFormat="1" x14ac:dyDescent="0.2">
      <c r="R246" s="63"/>
    </row>
    <row r="247" spans="18:18" s="5" customFormat="1" x14ac:dyDescent="0.2">
      <c r="R247" s="63"/>
    </row>
    <row r="248" spans="18:18" s="5" customFormat="1" x14ac:dyDescent="0.2">
      <c r="R248" s="63"/>
    </row>
    <row r="249" spans="18:18" s="5" customFormat="1" x14ac:dyDescent="0.2">
      <c r="R249" s="63"/>
    </row>
    <row r="250" spans="18:18" s="5" customFormat="1" x14ac:dyDescent="0.2">
      <c r="R250" s="63"/>
    </row>
    <row r="251" spans="18:18" s="5" customFormat="1" x14ac:dyDescent="0.2">
      <c r="R251" s="63"/>
    </row>
    <row r="252" spans="18:18" s="5" customFormat="1" x14ac:dyDescent="0.2">
      <c r="R252" s="63"/>
    </row>
    <row r="253" spans="18:18" s="5" customFormat="1" x14ac:dyDescent="0.2">
      <c r="R253" s="63"/>
    </row>
    <row r="254" spans="18:18" s="5" customFormat="1" x14ac:dyDescent="0.2">
      <c r="R254" s="63"/>
    </row>
    <row r="255" spans="18:18" s="5" customFormat="1" x14ac:dyDescent="0.2">
      <c r="R255" s="63"/>
    </row>
    <row r="256" spans="18:18" s="5" customFormat="1" x14ac:dyDescent="0.2">
      <c r="R256" s="63"/>
    </row>
    <row r="257" spans="18:18" s="5" customFormat="1" x14ac:dyDescent="0.2">
      <c r="R257" s="63"/>
    </row>
    <row r="258" spans="18:18" s="5" customFormat="1" x14ac:dyDescent="0.2">
      <c r="R258" s="63"/>
    </row>
    <row r="259" spans="18:18" s="5" customFormat="1" x14ac:dyDescent="0.2">
      <c r="R259" s="63"/>
    </row>
    <row r="260" spans="18:18" s="5" customFormat="1" x14ac:dyDescent="0.2">
      <c r="R260" s="63"/>
    </row>
    <row r="261" spans="18:18" s="5" customFormat="1" x14ac:dyDescent="0.2">
      <c r="R261" s="63"/>
    </row>
    <row r="262" spans="18:18" s="5" customFormat="1" x14ac:dyDescent="0.2">
      <c r="R262" s="63"/>
    </row>
    <row r="263" spans="18:18" s="5" customFormat="1" x14ac:dyDescent="0.2">
      <c r="R263" s="63"/>
    </row>
    <row r="264" spans="18:18" s="5" customFormat="1" x14ac:dyDescent="0.2">
      <c r="R264" s="63"/>
    </row>
    <row r="265" spans="18:18" s="5" customFormat="1" x14ac:dyDescent="0.2">
      <c r="R265" s="63"/>
    </row>
    <row r="266" spans="18:18" s="5" customFormat="1" x14ac:dyDescent="0.2">
      <c r="R266" s="63"/>
    </row>
    <row r="267" spans="18:18" s="5" customFormat="1" x14ac:dyDescent="0.2">
      <c r="R267" s="63"/>
    </row>
    <row r="268" spans="18:18" s="5" customFormat="1" x14ac:dyDescent="0.2">
      <c r="R268" s="63"/>
    </row>
    <row r="269" spans="18:18" s="5" customFormat="1" x14ac:dyDescent="0.2">
      <c r="R269" s="63"/>
    </row>
    <row r="270" spans="18:18" s="5" customFormat="1" x14ac:dyDescent="0.2">
      <c r="R270" s="63"/>
    </row>
    <row r="271" spans="18:18" s="5" customFormat="1" x14ac:dyDescent="0.2">
      <c r="R271" s="63"/>
    </row>
    <row r="272" spans="18:18" s="5" customFormat="1" x14ac:dyDescent="0.2">
      <c r="R272" s="63"/>
    </row>
    <row r="273" spans="18:18" s="5" customFormat="1" x14ac:dyDescent="0.2">
      <c r="R273" s="63"/>
    </row>
    <row r="274" spans="18:18" s="5" customFormat="1" x14ac:dyDescent="0.2">
      <c r="R274" s="63"/>
    </row>
    <row r="275" spans="18:18" s="5" customFormat="1" x14ac:dyDescent="0.2">
      <c r="R275" s="63"/>
    </row>
    <row r="276" spans="18:18" s="5" customFormat="1" x14ac:dyDescent="0.2">
      <c r="R276" s="63"/>
    </row>
    <row r="277" spans="18:18" s="5" customFormat="1" x14ac:dyDescent="0.2">
      <c r="R277" s="63"/>
    </row>
    <row r="278" spans="18:18" s="5" customFormat="1" x14ac:dyDescent="0.2">
      <c r="R278" s="63"/>
    </row>
    <row r="279" spans="18:18" s="5" customFormat="1" x14ac:dyDescent="0.2">
      <c r="R279" s="63"/>
    </row>
    <row r="280" spans="18:18" s="5" customFormat="1" x14ac:dyDescent="0.2">
      <c r="R280" s="63"/>
    </row>
    <row r="281" spans="18:18" s="5" customFormat="1" x14ac:dyDescent="0.2">
      <c r="R281" s="63"/>
    </row>
    <row r="282" spans="18:18" s="5" customFormat="1" x14ac:dyDescent="0.2">
      <c r="R282" s="63"/>
    </row>
    <row r="283" spans="18:18" s="5" customFormat="1" x14ac:dyDescent="0.2">
      <c r="R283" s="63"/>
    </row>
    <row r="284" spans="18:18" s="5" customFormat="1" x14ac:dyDescent="0.2">
      <c r="R284" s="63"/>
    </row>
    <row r="285" spans="18:18" s="5" customFormat="1" x14ac:dyDescent="0.2">
      <c r="R285" s="63"/>
    </row>
    <row r="286" spans="18:18" s="5" customFormat="1" x14ac:dyDescent="0.2">
      <c r="R286" s="63"/>
    </row>
    <row r="287" spans="18:18" s="5" customFormat="1" x14ac:dyDescent="0.2">
      <c r="R287" s="63"/>
    </row>
    <row r="288" spans="18:18" s="5" customFormat="1" x14ac:dyDescent="0.2">
      <c r="R288" s="63"/>
    </row>
    <row r="289" spans="18:18" s="5" customFormat="1" x14ac:dyDescent="0.2">
      <c r="R289" s="63"/>
    </row>
    <row r="290" spans="18:18" s="5" customFormat="1" x14ac:dyDescent="0.2">
      <c r="R290" s="63"/>
    </row>
    <row r="291" spans="18:18" s="5" customFormat="1" x14ac:dyDescent="0.2">
      <c r="R291" s="63"/>
    </row>
    <row r="292" spans="18:18" s="5" customFormat="1" x14ac:dyDescent="0.2">
      <c r="R292" s="63"/>
    </row>
    <row r="293" spans="18:18" s="5" customFormat="1" x14ac:dyDescent="0.2">
      <c r="R293" s="63"/>
    </row>
    <row r="294" spans="18:18" s="5" customFormat="1" x14ac:dyDescent="0.2">
      <c r="R294" s="63"/>
    </row>
    <row r="295" spans="18:18" s="5" customFormat="1" x14ac:dyDescent="0.2">
      <c r="R295" s="63"/>
    </row>
    <row r="296" spans="18:18" s="5" customFormat="1" x14ac:dyDescent="0.2">
      <c r="R296" s="63"/>
    </row>
    <row r="297" spans="18:18" s="5" customFormat="1" x14ac:dyDescent="0.2">
      <c r="R297" s="63"/>
    </row>
    <row r="298" spans="18:18" s="5" customFormat="1" x14ac:dyDescent="0.2">
      <c r="R298" s="63"/>
    </row>
    <row r="299" spans="18:18" s="5" customFormat="1" x14ac:dyDescent="0.2">
      <c r="R299" s="63"/>
    </row>
    <row r="300" spans="18:18" s="5" customFormat="1" x14ac:dyDescent="0.2">
      <c r="R300" s="63"/>
    </row>
    <row r="301" spans="18:18" s="5" customFormat="1" x14ac:dyDescent="0.2">
      <c r="R301" s="63"/>
    </row>
    <row r="302" spans="18:18" s="5" customFormat="1" x14ac:dyDescent="0.2">
      <c r="R302" s="63"/>
    </row>
    <row r="303" spans="18:18" s="5" customFormat="1" x14ac:dyDescent="0.2">
      <c r="R303" s="63"/>
    </row>
    <row r="304" spans="18:18" s="5" customFormat="1" x14ac:dyDescent="0.2">
      <c r="R304" s="63"/>
    </row>
    <row r="305" spans="18:18" s="5" customFormat="1" x14ac:dyDescent="0.2">
      <c r="R305" s="63"/>
    </row>
    <row r="306" spans="18:18" s="5" customFormat="1" x14ac:dyDescent="0.2">
      <c r="R306" s="63"/>
    </row>
    <row r="307" spans="18:18" s="5" customFormat="1" x14ac:dyDescent="0.2">
      <c r="R307" s="63"/>
    </row>
    <row r="308" spans="18:18" s="5" customFormat="1" x14ac:dyDescent="0.2">
      <c r="R308" s="63"/>
    </row>
    <row r="309" spans="18:18" s="5" customFormat="1" x14ac:dyDescent="0.2">
      <c r="R309" s="63"/>
    </row>
    <row r="310" spans="18:18" s="5" customFormat="1" x14ac:dyDescent="0.2">
      <c r="R310" s="63"/>
    </row>
    <row r="311" spans="18:18" s="5" customFormat="1" x14ac:dyDescent="0.2">
      <c r="R311" s="63"/>
    </row>
    <row r="312" spans="18:18" s="5" customFormat="1" x14ac:dyDescent="0.2">
      <c r="R312" s="63"/>
    </row>
    <row r="313" spans="18:18" s="5" customFormat="1" x14ac:dyDescent="0.2">
      <c r="R313" s="63"/>
    </row>
    <row r="314" spans="18:18" s="5" customFormat="1" x14ac:dyDescent="0.2">
      <c r="R314" s="63"/>
    </row>
    <row r="315" spans="18:18" s="5" customFormat="1" x14ac:dyDescent="0.2">
      <c r="R315" s="63"/>
    </row>
    <row r="316" spans="18:18" s="5" customFormat="1" x14ac:dyDescent="0.2">
      <c r="R316" s="63"/>
    </row>
    <row r="317" spans="18:18" s="5" customFormat="1" x14ac:dyDescent="0.2">
      <c r="R317" s="63"/>
    </row>
    <row r="318" spans="18:18" s="5" customFormat="1" x14ac:dyDescent="0.2">
      <c r="R318" s="63"/>
    </row>
    <row r="319" spans="18:18" s="5" customFormat="1" x14ac:dyDescent="0.2">
      <c r="R319" s="63"/>
    </row>
    <row r="320" spans="18:18" s="5" customFormat="1" x14ac:dyDescent="0.2">
      <c r="R320" s="63"/>
    </row>
    <row r="321" spans="18:18" s="5" customFormat="1" x14ac:dyDescent="0.2">
      <c r="R321" s="63"/>
    </row>
    <row r="322" spans="18:18" s="5" customFormat="1" x14ac:dyDescent="0.2">
      <c r="R322" s="63"/>
    </row>
    <row r="323" spans="18:18" s="5" customFormat="1" x14ac:dyDescent="0.2">
      <c r="R323" s="63"/>
    </row>
    <row r="324" spans="18:18" s="5" customFormat="1" x14ac:dyDescent="0.2">
      <c r="R324" s="63"/>
    </row>
    <row r="325" spans="18:18" s="5" customFormat="1" x14ac:dyDescent="0.2">
      <c r="R325" s="63"/>
    </row>
    <row r="326" spans="18:18" s="5" customFormat="1" x14ac:dyDescent="0.2">
      <c r="R326" s="63"/>
    </row>
    <row r="327" spans="18:18" s="5" customFormat="1" x14ac:dyDescent="0.2">
      <c r="R327" s="63"/>
    </row>
    <row r="328" spans="18:18" s="5" customFormat="1" x14ac:dyDescent="0.2">
      <c r="R328" s="63"/>
    </row>
    <row r="329" spans="18:18" s="5" customFormat="1" x14ac:dyDescent="0.2">
      <c r="R329" s="63"/>
    </row>
    <row r="330" spans="18:18" s="5" customFormat="1" x14ac:dyDescent="0.2">
      <c r="R330" s="63"/>
    </row>
    <row r="331" spans="18:18" s="5" customFormat="1" x14ac:dyDescent="0.2">
      <c r="R331" s="63"/>
    </row>
    <row r="332" spans="18:18" s="5" customFormat="1" x14ac:dyDescent="0.2">
      <c r="R332" s="63"/>
    </row>
    <row r="333" spans="18:18" s="5" customFormat="1" x14ac:dyDescent="0.2">
      <c r="R333" s="63"/>
    </row>
    <row r="334" spans="18:18" s="5" customFormat="1" x14ac:dyDescent="0.2">
      <c r="R334" s="63"/>
    </row>
    <row r="335" spans="18:18" s="5" customFormat="1" x14ac:dyDescent="0.2">
      <c r="R335" s="63"/>
    </row>
    <row r="336" spans="18:18" s="5" customFormat="1" x14ac:dyDescent="0.2">
      <c r="R336" s="63"/>
    </row>
    <row r="337" spans="18:18" s="5" customFormat="1" x14ac:dyDescent="0.2">
      <c r="R337" s="63"/>
    </row>
    <row r="338" spans="18:18" s="5" customFormat="1" x14ac:dyDescent="0.2">
      <c r="R338" s="63"/>
    </row>
    <row r="339" spans="18:18" s="5" customFormat="1" x14ac:dyDescent="0.2">
      <c r="R339" s="63"/>
    </row>
    <row r="340" spans="18:18" s="5" customFormat="1" x14ac:dyDescent="0.2">
      <c r="R340" s="63"/>
    </row>
    <row r="341" spans="18:18" s="5" customFormat="1" x14ac:dyDescent="0.2">
      <c r="R341" s="63"/>
    </row>
    <row r="342" spans="18:18" s="5" customFormat="1" x14ac:dyDescent="0.2">
      <c r="R342" s="63"/>
    </row>
    <row r="343" spans="18:18" s="5" customFormat="1" x14ac:dyDescent="0.2">
      <c r="R343" s="63"/>
    </row>
    <row r="344" spans="18:18" s="5" customFormat="1" x14ac:dyDescent="0.2">
      <c r="R344" s="63"/>
    </row>
    <row r="345" spans="18:18" s="5" customFormat="1" x14ac:dyDescent="0.2">
      <c r="R345" s="63"/>
    </row>
    <row r="346" spans="18:18" s="5" customFormat="1" x14ac:dyDescent="0.2">
      <c r="R346" s="63"/>
    </row>
    <row r="347" spans="18:18" s="5" customFormat="1" x14ac:dyDescent="0.2">
      <c r="R347" s="63"/>
    </row>
    <row r="348" spans="18:18" s="5" customFormat="1" x14ac:dyDescent="0.2">
      <c r="R348" s="63"/>
    </row>
    <row r="349" spans="18:18" s="5" customFormat="1" x14ac:dyDescent="0.2">
      <c r="R349" s="63"/>
    </row>
    <row r="350" spans="18:18" s="5" customFormat="1" x14ac:dyDescent="0.2">
      <c r="R350" s="63"/>
    </row>
    <row r="351" spans="18:18" s="5" customFormat="1" x14ac:dyDescent="0.2">
      <c r="R351" s="63"/>
    </row>
    <row r="352" spans="18:18" s="5" customFormat="1" x14ac:dyDescent="0.2">
      <c r="R352" s="63"/>
    </row>
    <row r="353" spans="18:18" s="5" customFormat="1" x14ac:dyDescent="0.2">
      <c r="R353" s="63"/>
    </row>
    <row r="354" spans="18:18" s="5" customFormat="1" x14ac:dyDescent="0.2">
      <c r="R354" s="63"/>
    </row>
    <row r="355" spans="18:18" s="5" customFormat="1" x14ac:dyDescent="0.2">
      <c r="R355" s="63"/>
    </row>
    <row r="356" spans="18:18" s="5" customFormat="1" x14ac:dyDescent="0.2">
      <c r="R356" s="63"/>
    </row>
    <row r="357" spans="18:18" s="5" customFormat="1" x14ac:dyDescent="0.2">
      <c r="R357" s="63"/>
    </row>
    <row r="358" spans="18:18" s="5" customFormat="1" x14ac:dyDescent="0.2">
      <c r="R358" s="63"/>
    </row>
    <row r="359" spans="18:18" s="5" customFormat="1" x14ac:dyDescent="0.2">
      <c r="R359" s="63"/>
    </row>
    <row r="360" spans="18:18" s="5" customFormat="1" x14ac:dyDescent="0.2">
      <c r="R360" s="63"/>
    </row>
    <row r="361" spans="18:18" s="5" customFormat="1" x14ac:dyDescent="0.2">
      <c r="R361" s="63"/>
    </row>
    <row r="362" spans="18:18" s="5" customFormat="1" x14ac:dyDescent="0.2">
      <c r="R362" s="63"/>
    </row>
    <row r="363" spans="18:18" s="5" customFormat="1" x14ac:dyDescent="0.2">
      <c r="R363" s="63"/>
    </row>
    <row r="364" spans="18:18" s="5" customFormat="1" x14ac:dyDescent="0.2">
      <c r="R364" s="63"/>
    </row>
    <row r="365" spans="18:18" s="5" customFormat="1" x14ac:dyDescent="0.2">
      <c r="R365" s="63"/>
    </row>
    <row r="366" spans="18:18" s="5" customFormat="1" x14ac:dyDescent="0.2">
      <c r="R366" s="63"/>
    </row>
    <row r="367" spans="18:18" s="5" customFormat="1" x14ac:dyDescent="0.2">
      <c r="R367" s="63"/>
    </row>
    <row r="368" spans="18:18" s="5" customFormat="1" x14ac:dyDescent="0.2">
      <c r="R368" s="63"/>
    </row>
    <row r="369" spans="18:18" s="5" customFormat="1" x14ac:dyDescent="0.2">
      <c r="R369" s="63"/>
    </row>
    <row r="370" spans="18:18" s="5" customFormat="1" x14ac:dyDescent="0.2">
      <c r="R370" s="63"/>
    </row>
    <row r="371" spans="18:18" s="5" customFormat="1" x14ac:dyDescent="0.2">
      <c r="R371" s="63"/>
    </row>
    <row r="372" spans="18:18" s="5" customFormat="1" x14ac:dyDescent="0.2">
      <c r="R372" s="63"/>
    </row>
    <row r="373" spans="18:18" s="5" customFormat="1" x14ac:dyDescent="0.2">
      <c r="R373" s="63"/>
    </row>
    <row r="374" spans="18:18" s="5" customFormat="1" x14ac:dyDescent="0.2">
      <c r="R374" s="63"/>
    </row>
    <row r="375" spans="18:18" s="5" customFormat="1" x14ac:dyDescent="0.2">
      <c r="R375" s="63"/>
    </row>
    <row r="376" spans="18:18" s="5" customFormat="1" x14ac:dyDescent="0.2">
      <c r="R376" s="63"/>
    </row>
    <row r="377" spans="18:18" s="5" customFormat="1" x14ac:dyDescent="0.2">
      <c r="R377" s="63"/>
    </row>
    <row r="378" spans="18:18" s="5" customFormat="1" x14ac:dyDescent="0.2">
      <c r="R378" s="63"/>
    </row>
    <row r="379" spans="18:18" s="5" customFormat="1" x14ac:dyDescent="0.2">
      <c r="R379" s="63"/>
    </row>
    <row r="380" spans="18:18" s="5" customFormat="1" x14ac:dyDescent="0.2">
      <c r="R380" s="63"/>
    </row>
    <row r="381" spans="18:18" s="5" customFormat="1" x14ac:dyDescent="0.2">
      <c r="R381" s="63"/>
    </row>
    <row r="382" spans="18:18" s="5" customFormat="1" x14ac:dyDescent="0.2">
      <c r="R382" s="63"/>
    </row>
    <row r="383" spans="18:18" s="5" customFormat="1" x14ac:dyDescent="0.2">
      <c r="R383" s="63"/>
    </row>
    <row r="384" spans="18:18" s="5" customFormat="1" x14ac:dyDescent="0.2">
      <c r="R384" s="63"/>
    </row>
    <row r="385" spans="18:18" s="5" customFormat="1" x14ac:dyDescent="0.2">
      <c r="R385" s="63"/>
    </row>
    <row r="386" spans="18:18" s="5" customFormat="1" x14ac:dyDescent="0.2">
      <c r="R386" s="63"/>
    </row>
    <row r="387" spans="18:18" s="5" customFormat="1" x14ac:dyDescent="0.2">
      <c r="R387" s="63"/>
    </row>
    <row r="388" spans="18:18" s="5" customFormat="1" x14ac:dyDescent="0.2">
      <c r="R388" s="63"/>
    </row>
    <row r="389" spans="18:18" s="5" customFormat="1" x14ac:dyDescent="0.2">
      <c r="R389" s="63"/>
    </row>
    <row r="390" spans="18:18" s="5" customFormat="1" x14ac:dyDescent="0.2">
      <c r="R390" s="63"/>
    </row>
    <row r="391" spans="18:18" s="5" customFormat="1" x14ac:dyDescent="0.2">
      <c r="R391" s="63"/>
    </row>
    <row r="392" spans="18:18" s="5" customFormat="1" x14ac:dyDescent="0.2">
      <c r="R392" s="63"/>
    </row>
    <row r="393" spans="18:18" s="5" customFormat="1" x14ac:dyDescent="0.2">
      <c r="R393" s="63"/>
    </row>
    <row r="394" spans="18:18" s="5" customFormat="1" x14ac:dyDescent="0.2">
      <c r="R394" s="63"/>
    </row>
    <row r="395" spans="18:18" s="5" customFormat="1" x14ac:dyDescent="0.2">
      <c r="R395" s="63"/>
    </row>
    <row r="396" spans="18:18" s="5" customFormat="1" x14ac:dyDescent="0.2">
      <c r="R396" s="63"/>
    </row>
    <row r="397" spans="18:18" s="5" customFormat="1" x14ac:dyDescent="0.2">
      <c r="R397" s="63"/>
    </row>
    <row r="398" spans="18:18" s="5" customFormat="1" x14ac:dyDescent="0.2">
      <c r="R398" s="63"/>
    </row>
    <row r="399" spans="18:18" s="5" customFormat="1" x14ac:dyDescent="0.2">
      <c r="R399" s="63"/>
    </row>
    <row r="400" spans="18:18" s="5" customFormat="1" x14ac:dyDescent="0.2">
      <c r="R400" s="63"/>
    </row>
    <row r="401" spans="18:18" s="5" customFormat="1" x14ac:dyDescent="0.2">
      <c r="R401" s="63"/>
    </row>
    <row r="402" spans="18:18" s="5" customFormat="1" x14ac:dyDescent="0.2">
      <c r="R402" s="63"/>
    </row>
    <row r="403" spans="18:18" s="5" customFormat="1" x14ac:dyDescent="0.2">
      <c r="R403" s="63"/>
    </row>
    <row r="404" spans="18:18" s="5" customFormat="1" x14ac:dyDescent="0.2">
      <c r="R404" s="63"/>
    </row>
    <row r="405" spans="18:18" s="5" customFormat="1" x14ac:dyDescent="0.2">
      <c r="R405" s="63"/>
    </row>
    <row r="406" spans="18:18" s="5" customFormat="1" x14ac:dyDescent="0.2">
      <c r="R406" s="63"/>
    </row>
    <row r="407" spans="18:18" s="5" customFormat="1" x14ac:dyDescent="0.2">
      <c r="R407" s="63"/>
    </row>
    <row r="408" spans="18:18" s="5" customFormat="1" x14ac:dyDescent="0.2">
      <c r="R408" s="63"/>
    </row>
    <row r="409" spans="18:18" s="5" customFormat="1" x14ac:dyDescent="0.2">
      <c r="R409" s="63"/>
    </row>
    <row r="410" spans="18:18" s="5" customFormat="1" x14ac:dyDescent="0.2">
      <c r="R410" s="63"/>
    </row>
    <row r="411" spans="18:18" s="5" customFormat="1" x14ac:dyDescent="0.2">
      <c r="R411" s="63"/>
    </row>
    <row r="412" spans="18:18" s="5" customFormat="1" x14ac:dyDescent="0.2">
      <c r="R412" s="63"/>
    </row>
    <row r="413" spans="18:18" s="5" customFormat="1" x14ac:dyDescent="0.2">
      <c r="R413" s="63"/>
    </row>
    <row r="414" spans="18:18" s="5" customFormat="1" x14ac:dyDescent="0.2">
      <c r="R414" s="63"/>
    </row>
    <row r="415" spans="18:18" s="5" customFormat="1" x14ac:dyDescent="0.2">
      <c r="R415" s="63"/>
    </row>
    <row r="416" spans="18:18" s="5" customFormat="1" x14ac:dyDescent="0.2">
      <c r="R416" s="63"/>
    </row>
    <row r="417" spans="18:18" s="5" customFormat="1" x14ac:dyDescent="0.2">
      <c r="R417" s="63"/>
    </row>
    <row r="418" spans="18:18" s="5" customFormat="1" x14ac:dyDescent="0.2">
      <c r="R418" s="63"/>
    </row>
    <row r="419" spans="18:18" s="5" customFormat="1" x14ac:dyDescent="0.2">
      <c r="R419" s="63"/>
    </row>
    <row r="420" spans="18:18" s="5" customFormat="1" x14ac:dyDescent="0.2">
      <c r="R420" s="63"/>
    </row>
    <row r="421" spans="18:18" s="5" customFormat="1" x14ac:dyDescent="0.2">
      <c r="R421" s="63"/>
    </row>
    <row r="422" spans="18:18" s="5" customFormat="1" x14ac:dyDescent="0.2">
      <c r="R422" s="63"/>
    </row>
    <row r="423" spans="18:18" s="5" customFormat="1" x14ac:dyDescent="0.2">
      <c r="R423" s="63"/>
    </row>
    <row r="424" spans="18:18" s="5" customFormat="1" x14ac:dyDescent="0.2">
      <c r="R424" s="63"/>
    </row>
    <row r="425" spans="18:18" s="5" customFormat="1" x14ac:dyDescent="0.2">
      <c r="R425" s="63"/>
    </row>
    <row r="426" spans="18:18" s="5" customFormat="1" x14ac:dyDescent="0.2">
      <c r="R426" s="63"/>
    </row>
    <row r="427" spans="18:18" s="5" customFormat="1" x14ac:dyDescent="0.2">
      <c r="R427" s="63"/>
    </row>
    <row r="428" spans="18:18" s="5" customFormat="1" x14ac:dyDescent="0.2">
      <c r="R428" s="63"/>
    </row>
    <row r="429" spans="18:18" s="5" customFormat="1" x14ac:dyDescent="0.2">
      <c r="R429" s="63"/>
    </row>
    <row r="430" spans="18:18" s="5" customFormat="1" x14ac:dyDescent="0.2">
      <c r="R430" s="63"/>
    </row>
    <row r="431" spans="18:18" s="5" customFormat="1" x14ac:dyDescent="0.2">
      <c r="R431" s="63"/>
    </row>
    <row r="432" spans="18:18" s="5" customFormat="1" x14ac:dyDescent="0.2">
      <c r="R432" s="63"/>
    </row>
    <row r="433" spans="18:18" s="5" customFormat="1" x14ac:dyDescent="0.2">
      <c r="R433" s="63"/>
    </row>
    <row r="434" spans="18:18" s="5" customFormat="1" x14ac:dyDescent="0.2">
      <c r="R434" s="63"/>
    </row>
    <row r="435" spans="18:18" s="5" customFormat="1" x14ac:dyDescent="0.2">
      <c r="R435" s="63"/>
    </row>
    <row r="436" spans="18:18" s="5" customFormat="1" x14ac:dyDescent="0.2">
      <c r="R436" s="63"/>
    </row>
    <row r="437" spans="18:18" s="5" customFormat="1" x14ac:dyDescent="0.2">
      <c r="R437" s="63"/>
    </row>
    <row r="438" spans="18:18" s="5" customFormat="1" x14ac:dyDescent="0.2">
      <c r="R438" s="63"/>
    </row>
    <row r="439" spans="18:18" s="5" customFormat="1" x14ac:dyDescent="0.2">
      <c r="R439" s="63"/>
    </row>
    <row r="440" spans="18:18" s="5" customFormat="1" x14ac:dyDescent="0.2">
      <c r="R440" s="63"/>
    </row>
    <row r="441" spans="18:18" s="5" customFormat="1" x14ac:dyDescent="0.2">
      <c r="R441" s="63"/>
    </row>
    <row r="442" spans="18:18" s="5" customFormat="1" x14ac:dyDescent="0.2">
      <c r="R442" s="63"/>
    </row>
    <row r="443" spans="18:18" s="5" customFormat="1" x14ac:dyDescent="0.2">
      <c r="R443" s="63"/>
    </row>
    <row r="444" spans="18:18" s="5" customFormat="1" x14ac:dyDescent="0.2">
      <c r="R444" s="63"/>
    </row>
    <row r="445" spans="18:18" s="5" customFormat="1" x14ac:dyDescent="0.2">
      <c r="R445" s="63"/>
    </row>
    <row r="446" spans="18:18" s="5" customFormat="1" x14ac:dyDescent="0.2">
      <c r="R446" s="63"/>
    </row>
    <row r="447" spans="18:18" s="5" customFormat="1" x14ac:dyDescent="0.2">
      <c r="R447" s="63"/>
    </row>
    <row r="448" spans="18:18" s="5" customFormat="1" x14ac:dyDescent="0.2">
      <c r="R448" s="63"/>
    </row>
    <row r="449" spans="18:18" s="5" customFormat="1" x14ac:dyDescent="0.2">
      <c r="R449" s="63"/>
    </row>
    <row r="450" spans="18:18" s="5" customFormat="1" x14ac:dyDescent="0.2">
      <c r="R450" s="63"/>
    </row>
    <row r="451" spans="18:18" s="5" customFormat="1" x14ac:dyDescent="0.2">
      <c r="R451" s="63"/>
    </row>
    <row r="452" spans="18:18" s="5" customFormat="1" x14ac:dyDescent="0.2">
      <c r="R452" s="63"/>
    </row>
    <row r="453" spans="18:18" s="5" customFormat="1" x14ac:dyDescent="0.2">
      <c r="R453" s="63"/>
    </row>
    <row r="454" spans="18:18" s="5" customFormat="1" x14ac:dyDescent="0.2">
      <c r="R454" s="63"/>
    </row>
    <row r="455" spans="18:18" s="5" customFormat="1" x14ac:dyDescent="0.2">
      <c r="R455" s="63"/>
    </row>
    <row r="456" spans="18:18" s="5" customFormat="1" x14ac:dyDescent="0.2">
      <c r="R456" s="63"/>
    </row>
    <row r="457" spans="18:18" s="5" customFormat="1" x14ac:dyDescent="0.2">
      <c r="R457" s="63"/>
    </row>
    <row r="458" spans="18:18" s="5" customFormat="1" x14ac:dyDescent="0.2">
      <c r="R458" s="63"/>
    </row>
    <row r="459" spans="18:18" s="5" customFormat="1" x14ac:dyDescent="0.2">
      <c r="R459" s="63"/>
    </row>
    <row r="460" spans="18:18" s="5" customFormat="1" x14ac:dyDescent="0.2">
      <c r="R460" s="63"/>
    </row>
    <row r="461" spans="18:18" s="5" customFormat="1" x14ac:dyDescent="0.2">
      <c r="R461" s="63"/>
    </row>
    <row r="462" spans="18:18" s="5" customFormat="1" x14ac:dyDescent="0.2">
      <c r="R462" s="63"/>
    </row>
    <row r="463" spans="18:18" s="5" customFormat="1" x14ac:dyDescent="0.2">
      <c r="R463" s="63"/>
    </row>
    <row r="464" spans="18:18" s="5" customFormat="1" x14ac:dyDescent="0.2">
      <c r="R464" s="63"/>
    </row>
    <row r="465" spans="18:18" s="5" customFormat="1" x14ac:dyDescent="0.2">
      <c r="R465" s="63"/>
    </row>
    <row r="466" spans="18:18" s="5" customFormat="1" x14ac:dyDescent="0.2">
      <c r="R466" s="63"/>
    </row>
    <row r="467" spans="18:18" s="5" customFormat="1" x14ac:dyDescent="0.2">
      <c r="R467" s="63"/>
    </row>
    <row r="468" spans="18:18" s="5" customFormat="1" x14ac:dyDescent="0.2">
      <c r="R468" s="63"/>
    </row>
    <row r="469" spans="18:18" s="5" customFormat="1" x14ac:dyDescent="0.2">
      <c r="R469" s="63"/>
    </row>
    <row r="470" spans="18:18" s="5" customFormat="1" x14ac:dyDescent="0.2">
      <c r="R470" s="63"/>
    </row>
    <row r="471" spans="18:18" s="5" customFormat="1" x14ac:dyDescent="0.2">
      <c r="R471" s="63"/>
    </row>
    <row r="472" spans="18:18" s="5" customFormat="1" x14ac:dyDescent="0.2">
      <c r="R472" s="63"/>
    </row>
    <row r="473" spans="18:18" s="5" customFormat="1" x14ac:dyDescent="0.2">
      <c r="R473" s="63"/>
    </row>
    <row r="474" spans="18:18" s="5" customFormat="1" x14ac:dyDescent="0.2">
      <c r="R474" s="63"/>
    </row>
    <row r="475" spans="18:18" s="5" customFormat="1" x14ac:dyDescent="0.2">
      <c r="R475" s="63"/>
    </row>
    <row r="476" spans="18:18" s="5" customFormat="1" x14ac:dyDescent="0.2">
      <c r="R476" s="63"/>
    </row>
    <row r="477" spans="18:18" s="5" customFormat="1" x14ac:dyDescent="0.2">
      <c r="R477" s="63"/>
    </row>
    <row r="478" spans="18:18" s="5" customFormat="1" x14ac:dyDescent="0.2">
      <c r="R478" s="63"/>
    </row>
    <row r="479" spans="18:18" s="5" customFormat="1" x14ac:dyDescent="0.2">
      <c r="R479" s="63"/>
    </row>
    <row r="480" spans="18:18" s="5" customFormat="1" x14ac:dyDescent="0.2">
      <c r="R480" s="63"/>
    </row>
    <row r="481" spans="18:18" s="5" customFormat="1" x14ac:dyDescent="0.2">
      <c r="R481" s="63"/>
    </row>
    <row r="482" spans="18:18" s="5" customFormat="1" x14ac:dyDescent="0.2">
      <c r="R482" s="63"/>
    </row>
    <row r="483" spans="18:18" s="5" customFormat="1" x14ac:dyDescent="0.2">
      <c r="R483" s="63"/>
    </row>
    <row r="484" spans="18:18" s="5" customFormat="1" x14ac:dyDescent="0.2">
      <c r="R484" s="63"/>
    </row>
    <row r="485" spans="18:18" s="5" customFormat="1" x14ac:dyDescent="0.2">
      <c r="R485" s="63"/>
    </row>
    <row r="486" spans="18:18" s="5" customFormat="1" x14ac:dyDescent="0.2">
      <c r="R486" s="63"/>
    </row>
    <row r="487" spans="18:18" s="5" customFormat="1" x14ac:dyDescent="0.2">
      <c r="R487" s="63"/>
    </row>
    <row r="488" spans="18:18" s="5" customFormat="1" x14ac:dyDescent="0.2">
      <c r="R488" s="63"/>
    </row>
    <row r="489" spans="18:18" s="5" customFormat="1" x14ac:dyDescent="0.2">
      <c r="R489" s="63"/>
    </row>
    <row r="490" spans="18:18" s="5" customFormat="1" x14ac:dyDescent="0.2">
      <c r="R490" s="63"/>
    </row>
    <row r="491" spans="18:18" s="5" customFormat="1" x14ac:dyDescent="0.2">
      <c r="R491" s="63"/>
    </row>
    <row r="492" spans="18:18" s="5" customFormat="1" x14ac:dyDescent="0.2">
      <c r="R492" s="63"/>
    </row>
    <row r="493" spans="18:18" s="5" customFormat="1" x14ac:dyDescent="0.2">
      <c r="R493" s="63"/>
    </row>
    <row r="494" spans="18:18" s="5" customFormat="1" x14ac:dyDescent="0.2">
      <c r="R494" s="63"/>
    </row>
    <row r="495" spans="18:18" s="5" customFormat="1" x14ac:dyDescent="0.2">
      <c r="R495" s="63"/>
    </row>
    <row r="496" spans="18:18" s="5" customFormat="1" x14ac:dyDescent="0.2">
      <c r="R496" s="63"/>
    </row>
    <row r="497" spans="18:18" s="5" customFormat="1" x14ac:dyDescent="0.2">
      <c r="R497" s="63"/>
    </row>
    <row r="498" spans="18:18" s="5" customFormat="1" x14ac:dyDescent="0.2">
      <c r="R498" s="63"/>
    </row>
    <row r="499" spans="18:18" s="5" customFormat="1" x14ac:dyDescent="0.2">
      <c r="R499" s="63"/>
    </row>
    <row r="500" spans="18:18" s="5" customFormat="1" x14ac:dyDescent="0.2">
      <c r="R500" s="63"/>
    </row>
    <row r="501" spans="18:18" s="5" customFormat="1" x14ac:dyDescent="0.2">
      <c r="R501" s="63"/>
    </row>
    <row r="502" spans="18:18" s="5" customFormat="1" x14ac:dyDescent="0.2">
      <c r="R502" s="63"/>
    </row>
    <row r="503" spans="18:18" s="5" customFormat="1" x14ac:dyDescent="0.2">
      <c r="R503" s="63"/>
    </row>
    <row r="504" spans="18:18" s="5" customFormat="1" x14ac:dyDescent="0.2">
      <c r="R504" s="63"/>
    </row>
    <row r="505" spans="18:18" s="5" customFormat="1" x14ac:dyDescent="0.2">
      <c r="R505" s="63"/>
    </row>
    <row r="506" spans="18:18" s="5" customFormat="1" x14ac:dyDescent="0.2">
      <c r="R506" s="63"/>
    </row>
    <row r="507" spans="18:18" s="5" customFormat="1" x14ac:dyDescent="0.2">
      <c r="R507" s="63"/>
    </row>
    <row r="508" spans="18:18" s="5" customFormat="1" x14ac:dyDescent="0.2">
      <c r="R508" s="63"/>
    </row>
    <row r="509" spans="18:18" s="5" customFormat="1" x14ac:dyDescent="0.2">
      <c r="R509" s="63"/>
    </row>
    <row r="510" spans="18:18" s="5" customFormat="1" x14ac:dyDescent="0.2">
      <c r="R510" s="63"/>
    </row>
    <row r="511" spans="18:18" s="5" customFormat="1" x14ac:dyDescent="0.2">
      <c r="R511" s="63"/>
    </row>
    <row r="512" spans="18:18" s="5" customFormat="1" x14ac:dyDescent="0.2">
      <c r="R512" s="63"/>
    </row>
    <row r="513" spans="18:18" s="5" customFormat="1" x14ac:dyDescent="0.2">
      <c r="R513" s="63"/>
    </row>
    <row r="514" spans="18:18" s="5" customFormat="1" x14ac:dyDescent="0.2">
      <c r="R514" s="63"/>
    </row>
    <row r="515" spans="18:18" s="5" customFormat="1" x14ac:dyDescent="0.2">
      <c r="R515" s="63"/>
    </row>
    <row r="516" spans="18:18" s="5" customFormat="1" x14ac:dyDescent="0.2">
      <c r="R516" s="63"/>
    </row>
    <row r="517" spans="18:18" s="5" customFormat="1" x14ac:dyDescent="0.2">
      <c r="R517" s="63"/>
    </row>
    <row r="518" spans="18:18" s="5" customFormat="1" x14ac:dyDescent="0.2">
      <c r="R518" s="63"/>
    </row>
    <row r="519" spans="18:18" s="5" customFormat="1" x14ac:dyDescent="0.2">
      <c r="R519" s="63"/>
    </row>
    <row r="520" spans="18:18" s="5" customFormat="1" x14ac:dyDescent="0.2">
      <c r="R520" s="63"/>
    </row>
    <row r="521" spans="18:18" s="5" customFormat="1" x14ac:dyDescent="0.2">
      <c r="R521" s="63"/>
    </row>
    <row r="522" spans="18:18" s="5" customFormat="1" x14ac:dyDescent="0.2">
      <c r="R522" s="63"/>
    </row>
    <row r="523" spans="18:18" s="5" customFormat="1" x14ac:dyDescent="0.2">
      <c r="R523" s="63"/>
    </row>
    <row r="524" spans="18:18" s="5" customFormat="1" x14ac:dyDescent="0.2">
      <c r="R524" s="63"/>
    </row>
    <row r="525" spans="18:18" s="5" customFormat="1" x14ac:dyDescent="0.2">
      <c r="R525" s="63"/>
    </row>
    <row r="526" spans="18:18" s="5" customFormat="1" x14ac:dyDescent="0.2">
      <c r="R526" s="63"/>
    </row>
    <row r="527" spans="18:18" s="5" customFormat="1" x14ac:dyDescent="0.2">
      <c r="R527" s="63"/>
    </row>
    <row r="528" spans="18:18" s="5" customFormat="1" x14ac:dyDescent="0.2">
      <c r="R528" s="63"/>
    </row>
    <row r="529" spans="18:18" s="5" customFormat="1" x14ac:dyDescent="0.2">
      <c r="R529" s="63"/>
    </row>
    <row r="530" spans="18:18" s="5" customFormat="1" x14ac:dyDescent="0.2">
      <c r="R530" s="63"/>
    </row>
    <row r="531" spans="18:18" s="5" customFormat="1" x14ac:dyDescent="0.2">
      <c r="R531" s="63"/>
    </row>
    <row r="532" spans="18:18" s="5" customFormat="1" x14ac:dyDescent="0.2">
      <c r="R532" s="63"/>
    </row>
    <row r="533" spans="18:18" s="5" customFormat="1" x14ac:dyDescent="0.2">
      <c r="R533" s="63"/>
    </row>
    <row r="534" spans="18:18" s="5" customFormat="1" x14ac:dyDescent="0.2">
      <c r="R534" s="63"/>
    </row>
    <row r="535" spans="18:18" s="5" customFormat="1" x14ac:dyDescent="0.2">
      <c r="R535" s="63"/>
    </row>
  </sheetData>
  <sheetProtection algorithmName="SHA-512" hashValue="4aguVh+HteSyPwengVt2sgMwJE2MdkMOllqtN+WyMukMaMdbOPVP+0Qq4qzMIamSgImCuxK/e0ej1Z2em+5LNg==" saltValue="hN17+hSnXPXEIkV+B1n68Q==" spinCount="100000" sheet="1" insertRows="0" deleteRows="0"/>
  <mergeCells count="12">
    <mergeCell ref="A1:T1"/>
    <mergeCell ref="A2:T2"/>
    <mergeCell ref="A48:E48"/>
    <mergeCell ref="A4:T4"/>
    <mergeCell ref="A19:E19"/>
    <mergeCell ref="A21:E21"/>
    <mergeCell ref="A28:D28"/>
    <mergeCell ref="A30:E30"/>
    <mergeCell ref="A39:E39"/>
    <mergeCell ref="G19:R19"/>
    <mergeCell ref="C7:S7"/>
    <mergeCell ref="C8:S8"/>
  </mergeCells>
  <printOptions horizontalCentered="1"/>
  <pageMargins left="3.937007874015748E-2" right="3.937007874015748E-2" top="0.15748031496062992" bottom="0.15748031496062992" header="0" footer="0"/>
  <pageSetup scale="45" orientation="landscape" r:id="rId1"/>
  <rowBreaks count="1" manualBreakCount="1">
    <brk id="56" max="16383" man="1"/>
  </rowBreaks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2C29-BA66-4338-9D4B-5BF7BACC727A}">
  <dimension ref="A1:BF556"/>
  <sheetViews>
    <sheetView topLeftCell="A32" zoomScale="110" zoomScaleNormal="110" workbookViewId="0">
      <selection activeCell="C54" sqref="C54"/>
    </sheetView>
  </sheetViews>
  <sheetFormatPr baseColWidth="10" defaultColWidth="9.140625" defaultRowHeight="12" x14ac:dyDescent="0.2"/>
  <cols>
    <col min="1" max="1" width="24.42578125" style="5" customWidth="1"/>
    <col min="2" max="2" width="25.28515625" style="5" customWidth="1"/>
    <col min="3" max="3" width="28.7109375" style="2" customWidth="1"/>
    <col min="4" max="4" width="18.85546875" style="2" customWidth="1"/>
    <col min="5" max="5" width="20.85546875" style="2" customWidth="1"/>
    <col min="6" max="6" width="1.7109375" style="2" customWidth="1"/>
    <col min="7" max="17" width="17.7109375" style="2" customWidth="1"/>
    <col min="18" max="18" width="15.7109375" style="64" customWidth="1"/>
    <col min="19" max="19" width="1.42578125" style="5" customWidth="1"/>
    <col min="20" max="20" width="14.7109375" style="5" customWidth="1"/>
    <col min="21" max="58" width="9.140625" style="5"/>
    <col min="59" max="16384" width="9.140625" style="2"/>
  </cols>
  <sheetData>
    <row r="1" spans="1:20" s="5" customFormat="1" ht="32.1" customHeight="1" x14ac:dyDescent="0.2">
      <c r="A1" s="200" t="s">
        <v>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s="5" customFormat="1" ht="28.5" customHeight="1" x14ac:dyDescent="0.2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s="5" customFormat="1" ht="31.5" customHeight="1" x14ac:dyDescent="0.2">
      <c r="R3" s="63"/>
    </row>
    <row r="4" spans="1:20" ht="45" customHeight="1" x14ac:dyDescent="0.2">
      <c r="A4" s="203" t="s">
        <v>62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5" customFormat="1" ht="8.25" customHeight="1" x14ac:dyDescent="0.2">
      <c r="A5" s="92"/>
      <c r="B5" s="92"/>
      <c r="C5" s="92"/>
      <c r="D5" s="92"/>
      <c r="E5" s="92"/>
      <c r="F5" s="92"/>
      <c r="G5" s="147"/>
      <c r="H5" s="92"/>
      <c r="I5" s="92"/>
      <c r="J5" s="92"/>
      <c r="K5" s="92"/>
      <c r="L5" s="92"/>
      <c r="M5" s="92"/>
      <c r="N5" s="92"/>
      <c r="O5" s="92"/>
      <c r="P5" s="92"/>
      <c r="Q5" s="92"/>
      <c r="R5" s="148"/>
    </row>
    <row r="6" spans="1:20" s="5" customFormat="1" ht="8.25" customHeight="1" x14ac:dyDescent="0.2">
      <c r="A6" s="92"/>
      <c r="B6" s="92"/>
      <c r="C6" s="92"/>
      <c r="D6" s="92"/>
      <c r="E6" s="92"/>
      <c r="F6" s="14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148"/>
    </row>
    <row r="7" spans="1:20" s="5" customFormat="1" ht="26.25" customHeight="1" x14ac:dyDescent="0.2">
      <c r="A7" s="140" t="s">
        <v>0</v>
      </c>
      <c r="B7" s="140"/>
      <c r="C7" s="228" t="str">
        <f>+Concentrado!B7</f>
        <v>LOCALLIS SC, ARKEMETRIA SOCIAL A.C.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T7" s="13"/>
    </row>
    <row r="8" spans="1:20" s="5" customFormat="1" ht="41.25" customHeight="1" x14ac:dyDescent="0.2">
      <c r="A8" s="140" t="s">
        <v>1</v>
      </c>
      <c r="B8" s="140"/>
      <c r="C8" s="228" t="str">
        <f>+Concentrado!B8</f>
        <v>FORTALECIMIENTO INSTITUCIONAL DE LOS CPC DE LA CIUDAD DE MEXICO, ESTADO DE MEXICO Y QUERETARO MEDIANTE UN ENFOQUE DE FORTALECIMIENTO DE CAPACIDADES, PARTICIPACION CIUDADANA Y RENDICION DE CUENTAS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</row>
    <row r="9" spans="1:20" s="5" customFormat="1" ht="15.75" customHeight="1" x14ac:dyDescent="0.2">
      <c r="A9" s="140" t="s">
        <v>56</v>
      </c>
      <c r="B9" s="140"/>
      <c r="C9" s="131">
        <f>+Concentrado!B9</f>
        <v>1384900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92"/>
    </row>
    <row r="10" spans="1:20" s="5" customFormat="1" ht="15.75" customHeight="1" x14ac:dyDescent="0.2">
      <c r="A10" s="140" t="s">
        <v>57</v>
      </c>
      <c r="B10" s="140"/>
      <c r="C10" s="134">
        <f>C9*0.8</f>
        <v>1107920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3"/>
      <c r="R10" s="92"/>
    </row>
    <row r="11" spans="1:20" s="5" customFormat="1" ht="15.75" customHeight="1" x14ac:dyDescent="0.2">
      <c r="A11" s="140" t="s">
        <v>58</v>
      </c>
      <c r="B11" s="140"/>
      <c r="C11" s="134">
        <f>C9*0.2</f>
        <v>276980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92"/>
    </row>
    <row r="12" spans="1:20" s="5" customFormat="1" ht="15.75" customHeight="1" x14ac:dyDescent="0.2">
      <c r="A12" s="140" t="s">
        <v>59</v>
      </c>
      <c r="B12" s="140"/>
      <c r="C12" s="146">
        <f>+Concentrado!B12</f>
        <v>43344</v>
      </c>
      <c r="D12" s="91" t="s">
        <v>10</v>
      </c>
      <c r="E12" s="135">
        <f>+Concentrado!D12</f>
        <v>43677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/>
      <c r="R12" s="92"/>
    </row>
    <row r="13" spans="1:20" s="5" customFormat="1" ht="15.75" customHeight="1" x14ac:dyDescent="0.2">
      <c r="A13" s="140" t="s">
        <v>60</v>
      </c>
      <c r="B13" s="140"/>
      <c r="C13" s="146">
        <f>+Concentrado!B13</f>
        <v>43575</v>
      </c>
      <c r="D13" s="91" t="s">
        <v>10</v>
      </c>
      <c r="E13" s="135">
        <f>+Concentrado!D13</f>
        <v>43677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  <c r="R13" s="92"/>
    </row>
    <row r="14" spans="1:20" s="5" customFormat="1" ht="15.75" customHeight="1" x14ac:dyDescent="0.2">
      <c r="A14" s="140" t="s">
        <v>61</v>
      </c>
      <c r="B14" s="140"/>
      <c r="C14" s="142">
        <f>+Concentrado!B14</f>
        <v>43677</v>
      </c>
      <c r="D14" s="136"/>
      <c r="E14" s="137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  <c r="R14" s="92"/>
    </row>
    <row r="15" spans="1:20" s="5" customFormat="1" ht="8.25" customHeight="1" x14ac:dyDescent="0.25">
      <c r="A15" s="92"/>
      <c r="B15" s="92"/>
      <c r="C15" s="92"/>
      <c r="D15" s="92"/>
      <c r="E15" s="92"/>
      <c r="F15" s="147"/>
      <c r="G15" s="92"/>
      <c r="H15" s="92"/>
      <c r="I15" s="92"/>
      <c r="J15" s="92"/>
      <c r="K15" s="92"/>
      <c r="L15" s="92"/>
      <c r="M15" s="92"/>
      <c r="N15" s="149"/>
      <c r="O15" s="149"/>
      <c r="P15" s="149"/>
      <c r="Q15" s="92"/>
      <c r="R15" s="92"/>
    </row>
    <row r="16" spans="1:20" s="5" customFormat="1" ht="8.25" customHeight="1" x14ac:dyDescent="0.2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58" s="5" customFormat="1" ht="18.75" customHeight="1" x14ac:dyDescent="0.2"/>
    <row r="18" spans="1:58" s="5" customFormat="1" ht="12.75" customHeight="1" x14ac:dyDescent="0.2">
      <c r="R18" s="63"/>
    </row>
    <row r="19" spans="1:58" s="120" customFormat="1" ht="33" customHeight="1" x14ac:dyDescent="0.25">
      <c r="A19" s="216" t="s">
        <v>17</v>
      </c>
      <c r="B19" s="217"/>
      <c r="C19" s="217"/>
      <c r="D19" s="217"/>
      <c r="E19" s="218"/>
      <c r="F19" s="118"/>
      <c r="G19" s="225" t="s">
        <v>32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</row>
    <row r="20" spans="1:58" s="34" customFormat="1" ht="45.6" customHeight="1" x14ac:dyDescent="0.25">
      <c r="A20" s="153" t="s">
        <v>55</v>
      </c>
      <c r="B20" s="153" t="s">
        <v>53</v>
      </c>
      <c r="C20" s="154" t="s">
        <v>82</v>
      </c>
      <c r="D20" s="153" t="s">
        <v>87</v>
      </c>
      <c r="E20" s="154" t="s">
        <v>24</v>
      </c>
      <c r="F20" s="32"/>
      <c r="G20" s="58" t="s">
        <v>33</v>
      </c>
      <c r="H20" s="58" t="s">
        <v>34</v>
      </c>
      <c r="I20" s="58" t="s">
        <v>35</v>
      </c>
      <c r="J20" s="58" t="s">
        <v>36</v>
      </c>
      <c r="K20" s="58" t="s">
        <v>37</v>
      </c>
      <c r="L20" s="58" t="s">
        <v>38</v>
      </c>
      <c r="M20" s="58" t="s">
        <v>39</v>
      </c>
      <c r="N20" s="58" t="s">
        <v>40</v>
      </c>
      <c r="O20" s="58" t="s">
        <v>88</v>
      </c>
      <c r="P20" s="58" t="s">
        <v>89</v>
      </c>
      <c r="Q20" s="58" t="s">
        <v>90</v>
      </c>
      <c r="R20" s="56" t="s">
        <v>4</v>
      </c>
      <c r="S20" s="33"/>
      <c r="T20" s="58" t="s">
        <v>11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</row>
    <row r="21" spans="1:58" s="49" customFormat="1" ht="35.450000000000003" customHeight="1" x14ac:dyDescent="0.25">
      <c r="A21" s="219" t="s">
        <v>63</v>
      </c>
      <c r="B21" s="220"/>
      <c r="C21" s="220"/>
      <c r="D21" s="220"/>
      <c r="E21" s="221"/>
      <c r="F21" s="44"/>
      <c r="G21" s="51"/>
      <c r="H21" s="52"/>
      <c r="I21" s="53"/>
      <c r="J21" s="52"/>
      <c r="K21" s="53"/>
      <c r="L21" s="52"/>
      <c r="M21" s="52"/>
      <c r="N21" s="52"/>
      <c r="O21" s="52"/>
      <c r="P21" s="52"/>
      <c r="Q21" s="52"/>
      <c r="R21" s="54"/>
      <c r="S21" s="47"/>
      <c r="T21" s="45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</row>
    <row r="22" spans="1:58" s="34" customFormat="1" ht="15.6" customHeight="1" x14ac:dyDescent="0.25">
      <c r="A22" s="87"/>
      <c r="B22" s="142"/>
      <c r="C22" s="166" t="s">
        <v>97</v>
      </c>
      <c r="D22" s="87"/>
      <c r="E22" s="197">
        <v>23200</v>
      </c>
      <c r="F22" s="89"/>
      <c r="G22" s="88"/>
      <c r="H22" s="90"/>
      <c r="I22" s="88">
        <v>23200</v>
      </c>
      <c r="J22" s="90"/>
      <c r="K22" s="88"/>
      <c r="L22" s="90"/>
      <c r="M22" s="90"/>
      <c r="N22" s="90"/>
      <c r="O22" s="90"/>
      <c r="P22" s="90"/>
      <c r="Q22" s="90"/>
      <c r="R22" s="155">
        <f t="shared" ref="R22:R28" si="0">SUM(G22:Q22)</f>
        <v>23200</v>
      </c>
      <c r="S22" s="156"/>
      <c r="T22" s="157">
        <f t="shared" ref="T22:T28" si="1">IF(ISERROR(R22/E22),"",R22/E22)</f>
        <v>1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</row>
    <row r="23" spans="1:58" s="34" customFormat="1" ht="15.6" customHeight="1" x14ac:dyDescent="0.25">
      <c r="A23" s="87"/>
      <c r="B23" s="142"/>
      <c r="C23" s="166" t="s">
        <v>98</v>
      </c>
      <c r="D23" s="87"/>
      <c r="E23" s="197">
        <v>44000</v>
      </c>
      <c r="F23" s="89"/>
      <c r="G23" s="88"/>
      <c r="H23" s="90"/>
      <c r="I23" s="88"/>
      <c r="J23" s="90">
        <v>44000</v>
      </c>
      <c r="K23" s="88"/>
      <c r="L23" s="90"/>
      <c r="M23" s="90"/>
      <c r="N23" s="90"/>
      <c r="O23" s="90"/>
      <c r="P23" s="90"/>
      <c r="Q23" s="90"/>
      <c r="R23" s="155">
        <f t="shared" si="0"/>
        <v>44000</v>
      </c>
      <c r="S23" s="156"/>
      <c r="T23" s="157">
        <f t="shared" si="1"/>
        <v>1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</row>
    <row r="24" spans="1:58" s="34" customFormat="1" ht="15.6" customHeight="1" x14ac:dyDescent="0.25">
      <c r="A24" s="87"/>
      <c r="B24" s="142"/>
      <c r="C24" s="166" t="s">
        <v>97</v>
      </c>
      <c r="D24" s="87"/>
      <c r="E24" s="197">
        <v>23200</v>
      </c>
      <c r="F24" s="89"/>
      <c r="G24" s="88"/>
      <c r="H24" s="90"/>
      <c r="I24" s="88"/>
      <c r="J24" s="90"/>
      <c r="K24" s="88">
        <v>23200</v>
      </c>
      <c r="L24" s="90"/>
      <c r="M24" s="90"/>
      <c r="N24" s="90"/>
      <c r="O24" s="90"/>
      <c r="P24" s="90"/>
      <c r="Q24" s="90"/>
      <c r="R24" s="155">
        <f t="shared" si="0"/>
        <v>23200</v>
      </c>
      <c r="S24" s="156"/>
      <c r="T24" s="157">
        <f t="shared" si="1"/>
        <v>1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</row>
    <row r="25" spans="1:58" s="34" customFormat="1" ht="15.6" customHeight="1" x14ac:dyDescent="0.25">
      <c r="A25" s="87"/>
      <c r="B25" s="142"/>
      <c r="C25" s="166" t="s">
        <v>97</v>
      </c>
      <c r="D25" s="87"/>
      <c r="E25" s="197">
        <v>72500</v>
      </c>
      <c r="F25" s="89"/>
      <c r="G25" s="88"/>
      <c r="H25" s="90"/>
      <c r="I25" s="88"/>
      <c r="J25" s="90"/>
      <c r="K25" s="88"/>
      <c r="L25" s="90">
        <v>72500</v>
      </c>
      <c r="M25" s="90"/>
      <c r="N25" s="90"/>
      <c r="O25" s="90"/>
      <c r="P25" s="90"/>
      <c r="Q25" s="90"/>
      <c r="R25" s="155">
        <f t="shared" si="0"/>
        <v>72500</v>
      </c>
      <c r="S25" s="156"/>
      <c r="T25" s="157">
        <f t="shared" si="1"/>
        <v>1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</row>
    <row r="26" spans="1:58" s="34" customFormat="1" ht="15.6" customHeight="1" x14ac:dyDescent="0.25">
      <c r="A26" s="87"/>
      <c r="B26" s="142"/>
      <c r="C26" s="166" t="s">
        <v>97</v>
      </c>
      <c r="D26" s="87"/>
      <c r="E26" s="193">
        <v>72500</v>
      </c>
      <c r="F26" s="89"/>
      <c r="G26" s="88"/>
      <c r="H26" s="90"/>
      <c r="I26" s="88"/>
      <c r="J26" s="90"/>
      <c r="K26" s="88"/>
      <c r="L26" s="90"/>
      <c r="M26" s="90"/>
      <c r="N26" s="90">
        <v>72500</v>
      </c>
      <c r="O26" s="90"/>
      <c r="P26" s="90"/>
      <c r="Q26" s="90"/>
      <c r="R26" s="155">
        <f t="shared" si="0"/>
        <v>72500</v>
      </c>
      <c r="S26" s="156"/>
      <c r="T26" s="157">
        <f t="shared" si="1"/>
        <v>1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</row>
    <row r="27" spans="1:58" s="34" customFormat="1" ht="15.6" customHeight="1" x14ac:dyDescent="0.25">
      <c r="A27" s="87"/>
      <c r="B27" s="142"/>
      <c r="C27" s="166" t="s">
        <v>98</v>
      </c>
      <c r="D27" s="87"/>
      <c r="E27" s="197">
        <v>72000</v>
      </c>
      <c r="F27" s="89"/>
      <c r="G27" s="88"/>
      <c r="H27" s="90"/>
      <c r="I27" s="88"/>
      <c r="J27" s="90"/>
      <c r="K27" s="88"/>
      <c r="L27" s="90"/>
      <c r="M27" s="90"/>
      <c r="N27" s="90"/>
      <c r="O27" s="90"/>
      <c r="P27" s="90">
        <v>72000</v>
      </c>
      <c r="Q27" s="90"/>
      <c r="R27" s="155">
        <f t="shared" si="0"/>
        <v>72000</v>
      </c>
      <c r="S27" s="156"/>
      <c r="T27" s="157">
        <f t="shared" si="1"/>
        <v>1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</row>
    <row r="28" spans="1:58" s="49" customFormat="1" ht="15.6" customHeight="1" x14ac:dyDescent="0.25">
      <c r="A28" s="222" t="s">
        <v>66</v>
      </c>
      <c r="B28" s="223"/>
      <c r="C28" s="223"/>
      <c r="D28" s="224"/>
      <c r="E28" s="60">
        <f>SUM(E22:E27)</f>
        <v>307400</v>
      </c>
      <c r="F28" s="61"/>
      <c r="G28" s="60">
        <f t="shared" ref="G28:Q28" si="2">SUM(G22:G27)</f>
        <v>0</v>
      </c>
      <c r="H28" s="60">
        <f t="shared" si="2"/>
        <v>0</v>
      </c>
      <c r="I28" s="60">
        <f t="shared" si="2"/>
        <v>23200</v>
      </c>
      <c r="J28" s="60">
        <f t="shared" si="2"/>
        <v>44000</v>
      </c>
      <c r="K28" s="60">
        <f t="shared" si="2"/>
        <v>23200</v>
      </c>
      <c r="L28" s="60">
        <f t="shared" si="2"/>
        <v>72500</v>
      </c>
      <c r="M28" s="60">
        <f t="shared" si="2"/>
        <v>0</v>
      </c>
      <c r="N28" s="60">
        <f t="shared" si="2"/>
        <v>72500</v>
      </c>
      <c r="O28" s="60">
        <f t="shared" si="2"/>
        <v>0</v>
      </c>
      <c r="P28" s="60">
        <f t="shared" si="2"/>
        <v>72000</v>
      </c>
      <c r="Q28" s="60">
        <f t="shared" si="2"/>
        <v>0</v>
      </c>
      <c r="R28" s="55">
        <f t="shared" si="0"/>
        <v>307400</v>
      </c>
      <c r="S28" s="47"/>
      <c r="T28" s="73">
        <f t="shared" si="1"/>
        <v>1</v>
      </c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</row>
    <row r="29" spans="1:58" s="96" customFormat="1" ht="15.6" customHeight="1" x14ac:dyDescent="0.25">
      <c r="C29" s="97"/>
      <c r="D29" s="97"/>
      <c r="E29" s="98"/>
      <c r="F29" s="32"/>
      <c r="G29" s="98"/>
      <c r="H29" s="99"/>
      <c r="I29" s="98"/>
      <c r="J29" s="99"/>
      <c r="K29" s="98"/>
      <c r="L29" s="99"/>
      <c r="M29" s="99"/>
      <c r="N29" s="99"/>
      <c r="O29" s="99"/>
      <c r="P29" s="99"/>
      <c r="Q29" s="99"/>
      <c r="R29" s="100"/>
      <c r="S29" s="101"/>
      <c r="T29" s="102"/>
    </row>
    <row r="30" spans="1:58" s="49" customFormat="1" ht="35.450000000000003" customHeight="1" x14ac:dyDescent="0.25">
      <c r="A30" s="213" t="s">
        <v>64</v>
      </c>
      <c r="B30" s="214"/>
      <c r="C30" s="214"/>
      <c r="D30" s="214"/>
      <c r="E30" s="215"/>
      <c r="F30" s="44"/>
      <c r="G30" s="51"/>
      <c r="H30" s="52"/>
      <c r="I30" s="53"/>
      <c r="J30" s="52"/>
      <c r="K30" s="53"/>
      <c r="L30" s="52"/>
      <c r="M30" s="52"/>
      <c r="N30" s="52"/>
      <c r="O30" s="52"/>
      <c r="P30" s="52"/>
      <c r="Q30" s="52"/>
      <c r="R30" s="54"/>
      <c r="S30" s="47"/>
      <c r="T30" s="48" t="str">
        <f>IF(E30=0, " ",R30/E30)</f>
        <v xml:space="preserve"> </v>
      </c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</row>
    <row r="31" spans="1:58" s="34" customFormat="1" ht="15.6" customHeight="1" x14ac:dyDescent="0.25">
      <c r="A31" s="168">
        <v>3</v>
      </c>
      <c r="B31" s="142"/>
      <c r="C31" s="166" t="s">
        <v>99</v>
      </c>
      <c r="D31" s="87"/>
      <c r="E31" s="197">
        <v>8750</v>
      </c>
      <c r="F31" s="89"/>
      <c r="G31" s="88"/>
      <c r="H31" s="90"/>
      <c r="I31" s="88"/>
      <c r="J31" s="90">
        <v>8750</v>
      </c>
      <c r="K31" s="88"/>
      <c r="L31" s="90"/>
      <c r="M31" s="90"/>
      <c r="N31" s="90"/>
      <c r="O31" s="90"/>
      <c r="P31" s="90"/>
      <c r="Q31" s="90"/>
      <c r="R31" s="155">
        <f t="shared" ref="R31:R58" si="3">SUM(G31:Q31)</f>
        <v>8750</v>
      </c>
      <c r="S31" s="156"/>
      <c r="T31" s="157">
        <f t="shared" ref="T31:T58" si="4">IF(ISERROR(R31/E31),"",R31/E31)</f>
        <v>1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</row>
    <row r="32" spans="1:58" s="34" customFormat="1" ht="15.6" customHeight="1" x14ac:dyDescent="0.25">
      <c r="A32" s="168">
        <v>6</v>
      </c>
      <c r="B32" s="142"/>
      <c r="C32" s="166" t="s">
        <v>100</v>
      </c>
      <c r="D32" s="87"/>
      <c r="E32" s="197">
        <v>7320.01</v>
      </c>
      <c r="F32" s="89"/>
      <c r="G32" s="88"/>
      <c r="H32" s="90"/>
      <c r="I32" s="88"/>
      <c r="J32" s="90"/>
      <c r="K32" s="88">
        <v>7320.01</v>
      </c>
      <c r="L32" s="90"/>
      <c r="M32" s="90"/>
      <c r="N32" s="90"/>
      <c r="O32" s="90"/>
      <c r="P32" s="90"/>
      <c r="Q32" s="90"/>
      <c r="R32" s="155">
        <f t="shared" si="3"/>
        <v>7320.01</v>
      </c>
      <c r="S32" s="156"/>
      <c r="T32" s="157">
        <f t="shared" si="4"/>
        <v>1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1:58" s="34" customFormat="1" ht="15.6" customHeight="1" x14ac:dyDescent="0.25">
      <c r="A33" s="165">
        <v>3</v>
      </c>
      <c r="B33" s="163"/>
      <c r="C33" s="166" t="s">
        <v>101</v>
      </c>
      <c r="D33" s="87"/>
      <c r="E33" s="88">
        <v>7320.01</v>
      </c>
      <c r="F33" s="89"/>
      <c r="G33" s="88"/>
      <c r="H33" s="90"/>
      <c r="I33" s="88"/>
      <c r="J33" s="90"/>
      <c r="K33" s="88"/>
      <c r="L33" s="106">
        <v>7320.01</v>
      </c>
      <c r="M33" s="90"/>
      <c r="N33" s="90"/>
      <c r="O33" s="90"/>
      <c r="P33" s="90"/>
      <c r="Q33" s="90"/>
      <c r="R33" s="155">
        <f t="shared" si="3"/>
        <v>7320.01</v>
      </c>
      <c r="S33" s="156"/>
      <c r="T33" s="157">
        <f t="shared" si="4"/>
        <v>1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1:58" s="34" customFormat="1" ht="15.6" customHeight="1" x14ac:dyDescent="0.25">
      <c r="A34" s="165">
        <v>12</v>
      </c>
      <c r="B34" s="163"/>
      <c r="C34" s="166" t="s">
        <v>102</v>
      </c>
      <c r="D34" s="87"/>
      <c r="E34" s="88">
        <v>7330.01</v>
      </c>
      <c r="F34" s="89"/>
      <c r="G34" s="88"/>
      <c r="H34" s="90"/>
      <c r="I34" s="88"/>
      <c r="J34" s="90"/>
      <c r="K34" s="88"/>
      <c r="L34" s="90">
        <v>7330.01</v>
      </c>
      <c r="M34" s="90"/>
      <c r="N34" s="90"/>
      <c r="O34" s="90"/>
      <c r="P34" s="90"/>
      <c r="Q34" s="90"/>
      <c r="R34" s="155">
        <f t="shared" si="3"/>
        <v>7330.01</v>
      </c>
      <c r="S34" s="156"/>
      <c r="T34" s="157">
        <f t="shared" si="4"/>
        <v>1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1:58" s="34" customFormat="1" ht="15.6" customHeight="1" x14ac:dyDescent="0.25">
      <c r="A35" s="165">
        <v>1</v>
      </c>
      <c r="B35" s="163"/>
      <c r="C35" s="166" t="s">
        <v>103</v>
      </c>
      <c r="D35" s="87"/>
      <c r="E35" s="88">
        <v>14660</v>
      </c>
      <c r="F35" s="89"/>
      <c r="G35" s="88"/>
      <c r="H35" s="90"/>
      <c r="I35" s="88"/>
      <c r="J35" s="90"/>
      <c r="K35" s="88"/>
      <c r="L35" s="90"/>
      <c r="M35" s="90">
        <v>14660</v>
      </c>
      <c r="N35" s="90"/>
      <c r="O35" s="90"/>
      <c r="P35" s="90"/>
      <c r="Q35" s="90"/>
      <c r="R35" s="155">
        <f t="shared" si="3"/>
        <v>14660</v>
      </c>
      <c r="S35" s="156"/>
      <c r="T35" s="157">
        <f t="shared" si="4"/>
        <v>1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1:58" s="34" customFormat="1" ht="15.6" customHeight="1" x14ac:dyDescent="0.25">
      <c r="A36" s="165">
        <v>4</v>
      </c>
      <c r="B36" s="163"/>
      <c r="C36" s="166" t="s">
        <v>104</v>
      </c>
      <c r="D36" s="87"/>
      <c r="E36" s="88">
        <v>7330</v>
      </c>
      <c r="F36" s="89"/>
      <c r="G36" s="88"/>
      <c r="H36" s="90"/>
      <c r="I36" s="88"/>
      <c r="J36" s="90"/>
      <c r="K36" s="88"/>
      <c r="L36" s="90"/>
      <c r="M36" s="90">
        <v>7330</v>
      </c>
      <c r="N36" s="90"/>
      <c r="O36" s="90"/>
      <c r="P36" s="90"/>
      <c r="Q36" s="90"/>
      <c r="R36" s="155">
        <f t="shared" si="3"/>
        <v>7330</v>
      </c>
      <c r="S36" s="156"/>
      <c r="T36" s="157">
        <f t="shared" si="4"/>
        <v>1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</row>
    <row r="37" spans="1:58" s="34" customFormat="1" ht="15.6" customHeight="1" x14ac:dyDescent="0.25">
      <c r="A37" s="165">
        <v>5</v>
      </c>
      <c r="B37" s="163"/>
      <c r="C37" s="166" t="s">
        <v>105</v>
      </c>
      <c r="D37" s="87"/>
      <c r="E37" s="88">
        <v>7330</v>
      </c>
      <c r="F37" s="89"/>
      <c r="G37" s="88"/>
      <c r="H37" s="90"/>
      <c r="I37" s="88"/>
      <c r="J37" s="90"/>
      <c r="K37" s="88"/>
      <c r="L37" s="90"/>
      <c r="M37" s="90">
        <v>7330</v>
      </c>
      <c r="N37" s="90"/>
      <c r="O37" s="90"/>
      <c r="P37" s="90"/>
      <c r="Q37" s="90"/>
      <c r="R37" s="155">
        <f t="shared" si="3"/>
        <v>7330</v>
      </c>
      <c r="S37" s="156"/>
      <c r="T37" s="157">
        <f t="shared" si="4"/>
        <v>1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1:58" s="34" customFormat="1" ht="15.6" customHeight="1" x14ac:dyDescent="0.25">
      <c r="A38" s="165">
        <v>1</v>
      </c>
      <c r="B38" s="163"/>
      <c r="C38" s="166" t="s">
        <v>106</v>
      </c>
      <c r="D38" s="87"/>
      <c r="E38" s="197">
        <v>3500</v>
      </c>
      <c r="F38" s="89"/>
      <c r="G38" s="88"/>
      <c r="H38" s="90"/>
      <c r="I38" s="88"/>
      <c r="J38" s="90"/>
      <c r="K38" s="88"/>
      <c r="L38" s="90"/>
      <c r="M38" s="90">
        <v>3500</v>
      </c>
      <c r="N38" s="90"/>
      <c r="O38" s="90"/>
      <c r="P38" s="90"/>
      <c r="Q38" s="90"/>
      <c r="R38" s="155">
        <f t="shared" si="3"/>
        <v>3500</v>
      </c>
      <c r="S38" s="156"/>
      <c r="T38" s="157">
        <f t="shared" si="4"/>
        <v>1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58" s="34" customFormat="1" ht="15.6" customHeight="1" x14ac:dyDescent="0.25">
      <c r="A39" s="165">
        <v>2</v>
      </c>
      <c r="B39" s="163"/>
      <c r="C39" s="166" t="s">
        <v>107</v>
      </c>
      <c r="D39" s="87"/>
      <c r="E39" s="197">
        <v>3500</v>
      </c>
      <c r="F39" s="89"/>
      <c r="G39" s="88"/>
      <c r="H39" s="90"/>
      <c r="I39" s="88"/>
      <c r="J39" s="90"/>
      <c r="K39" s="88"/>
      <c r="L39" s="90"/>
      <c r="M39" s="90">
        <v>3500</v>
      </c>
      <c r="N39" s="90"/>
      <c r="O39" s="90"/>
      <c r="P39" s="90"/>
      <c r="Q39" s="90"/>
      <c r="R39" s="155">
        <f t="shared" si="3"/>
        <v>3500</v>
      </c>
      <c r="S39" s="156"/>
      <c r="T39" s="157">
        <f t="shared" si="4"/>
        <v>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s="34" customFormat="1" ht="15.6" customHeight="1" x14ac:dyDescent="0.25">
      <c r="A40" s="168">
        <v>15</v>
      </c>
      <c r="B40" s="163"/>
      <c r="C40" s="166" t="s">
        <v>108</v>
      </c>
      <c r="D40" s="87"/>
      <c r="E40" s="88">
        <v>5394</v>
      </c>
      <c r="F40" s="89"/>
      <c r="G40" s="88"/>
      <c r="H40" s="90"/>
      <c r="I40" s="88"/>
      <c r="J40" s="90"/>
      <c r="K40" s="88"/>
      <c r="L40" s="90"/>
      <c r="M40" s="90">
        <v>5394</v>
      </c>
      <c r="N40" s="90"/>
      <c r="O40" s="90"/>
      <c r="P40" s="90"/>
      <c r="Q40" s="90"/>
      <c r="R40" s="155">
        <f t="shared" si="3"/>
        <v>5394</v>
      </c>
      <c r="S40" s="156"/>
      <c r="T40" s="157">
        <f t="shared" si="4"/>
        <v>1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</row>
    <row r="41" spans="1:58" s="34" customFormat="1" ht="15.6" customHeight="1" x14ac:dyDescent="0.25">
      <c r="A41" s="168">
        <v>16</v>
      </c>
      <c r="B41" s="163"/>
      <c r="C41" s="166" t="s">
        <v>109</v>
      </c>
      <c r="D41" s="87"/>
      <c r="E41" s="88">
        <v>4640</v>
      </c>
      <c r="F41" s="89"/>
      <c r="G41" s="88"/>
      <c r="H41" s="90"/>
      <c r="I41" s="88"/>
      <c r="J41" s="90"/>
      <c r="K41" s="88"/>
      <c r="L41" s="90"/>
      <c r="M41" s="90">
        <v>4640</v>
      </c>
      <c r="N41" s="90"/>
      <c r="O41" s="90"/>
      <c r="P41" s="90"/>
      <c r="Q41" s="90"/>
      <c r="R41" s="155">
        <f t="shared" si="3"/>
        <v>4640</v>
      </c>
      <c r="S41" s="156"/>
      <c r="T41" s="157">
        <f t="shared" si="4"/>
        <v>1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</row>
    <row r="42" spans="1:58" s="34" customFormat="1" ht="15.6" customHeight="1" x14ac:dyDescent="0.25">
      <c r="A42" s="165">
        <v>1</v>
      </c>
      <c r="B42" s="163"/>
      <c r="C42" s="166" t="s">
        <v>110</v>
      </c>
      <c r="D42" s="87"/>
      <c r="E42" s="88">
        <v>20000</v>
      </c>
      <c r="F42" s="89"/>
      <c r="G42" s="88"/>
      <c r="H42" s="90"/>
      <c r="I42" s="88"/>
      <c r="J42" s="90"/>
      <c r="K42" s="88"/>
      <c r="L42" s="90"/>
      <c r="M42" s="90"/>
      <c r="N42" s="90">
        <v>20000</v>
      </c>
      <c r="O42" s="90"/>
      <c r="P42" s="90"/>
      <c r="Q42" s="90"/>
      <c r="R42" s="155">
        <f t="shared" si="3"/>
        <v>20000</v>
      </c>
      <c r="S42" s="156"/>
      <c r="T42" s="157">
        <f t="shared" si="4"/>
        <v>1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</row>
    <row r="43" spans="1:58" s="34" customFormat="1" ht="15.6" customHeight="1" x14ac:dyDescent="0.25">
      <c r="A43" s="168">
        <v>5</v>
      </c>
      <c r="B43" s="163"/>
      <c r="C43" s="166" t="s">
        <v>111</v>
      </c>
      <c r="D43" s="87"/>
      <c r="E43" s="88">
        <v>7606</v>
      </c>
      <c r="F43" s="89"/>
      <c r="G43" s="88"/>
      <c r="H43" s="90"/>
      <c r="I43" s="88"/>
      <c r="J43" s="90"/>
      <c r="K43" s="88"/>
      <c r="L43" s="90"/>
      <c r="M43" s="90"/>
      <c r="N43" s="90">
        <v>7606</v>
      </c>
      <c r="O43" s="90"/>
      <c r="P43" s="90"/>
      <c r="Q43" s="90"/>
      <c r="R43" s="155">
        <f t="shared" si="3"/>
        <v>7606</v>
      </c>
      <c r="S43" s="156"/>
      <c r="T43" s="157">
        <f t="shared" si="4"/>
        <v>1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</row>
    <row r="44" spans="1:58" s="34" customFormat="1" ht="15.6" customHeight="1" x14ac:dyDescent="0.25">
      <c r="A44" s="168">
        <v>4</v>
      </c>
      <c r="B44" s="163"/>
      <c r="C44" s="166" t="s">
        <v>112</v>
      </c>
      <c r="D44" s="87"/>
      <c r="E44" s="88">
        <v>465</v>
      </c>
      <c r="F44" s="89"/>
      <c r="G44" s="88"/>
      <c r="H44" s="90"/>
      <c r="I44" s="88"/>
      <c r="J44" s="90"/>
      <c r="K44" s="88"/>
      <c r="L44" s="90"/>
      <c r="M44" s="90"/>
      <c r="N44" s="90">
        <v>465</v>
      </c>
      <c r="O44" s="90"/>
      <c r="P44" s="90"/>
      <c r="Q44" s="90"/>
      <c r="R44" s="155">
        <f t="shared" si="3"/>
        <v>465</v>
      </c>
      <c r="S44" s="156"/>
      <c r="T44" s="157">
        <f t="shared" si="4"/>
        <v>1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</row>
    <row r="45" spans="1:58" s="34" customFormat="1" ht="15.6" customHeight="1" x14ac:dyDescent="0.25">
      <c r="A45" s="168">
        <v>10</v>
      </c>
      <c r="B45" s="163"/>
      <c r="C45" s="166" t="s">
        <v>113</v>
      </c>
      <c r="D45" s="87"/>
      <c r="E45" s="88">
        <v>1350</v>
      </c>
      <c r="F45" s="89"/>
      <c r="G45" s="88"/>
      <c r="H45" s="90"/>
      <c r="I45" s="88"/>
      <c r="J45" s="90"/>
      <c r="K45" s="88"/>
      <c r="L45" s="90"/>
      <c r="M45" s="90"/>
      <c r="N45" s="90">
        <v>1350</v>
      </c>
      <c r="O45" s="90"/>
      <c r="P45" s="90"/>
      <c r="Q45" s="90"/>
      <c r="R45" s="155">
        <f t="shared" si="3"/>
        <v>1350</v>
      </c>
      <c r="S45" s="156"/>
      <c r="T45" s="157">
        <f t="shared" si="4"/>
        <v>1</v>
      </c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</row>
    <row r="46" spans="1:58" s="34" customFormat="1" ht="15.6" customHeight="1" x14ac:dyDescent="0.25">
      <c r="A46" s="169">
        <v>4</v>
      </c>
      <c r="B46" s="163"/>
      <c r="C46" s="167" t="s">
        <v>114</v>
      </c>
      <c r="D46" s="87"/>
      <c r="E46" s="88">
        <v>150</v>
      </c>
      <c r="F46" s="89"/>
      <c r="G46" s="88"/>
      <c r="H46" s="90"/>
      <c r="I46" s="88"/>
      <c r="J46" s="90"/>
      <c r="K46" s="88"/>
      <c r="L46" s="90"/>
      <c r="M46" s="90"/>
      <c r="N46" s="90">
        <v>150</v>
      </c>
      <c r="O46" s="90"/>
      <c r="P46" s="90"/>
      <c r="Q46" s="90"/>
      <c r="R46" s="155">
        <f t="shared" si="3"/>
        <v>150</v>
      </c>
      <c r="S46" s="156"/>
      <c r="T46" s="157">
        <f t="shared" si="4"/>
        <v>1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1:58" s="34" customFormat="1" ht="15.6" customHeight="1" x14ac:dyDescent="0.25">
      <c r="A47" s="87">
        <v>8</v>
      </c>
      <c r="B47" s="163">
        <v>43609</v>
      </c>
      <c r="C47" s="166" t="s">
        <v>118</v>
      </c>
      <c r="D47" s="87"/>
      <c r="E47" s="193">
        <v>4640</v>
      </c>
      <c r="F47" s="89"/>
      <c r="G47" s="88"/>
      <c r="H47" s="90"/>
      <c r="I47" s="88"/>
      <c r="J47" s="90"/>
      <c r="K47" s="88"/>
      <c r="L47" s="90"/>
      <c r="M47" s="90"/>
      <c r="N47" s="90"/>
      <c r="O47" s="90">
        <v>2320</v>
      </c>
      <c r="P47" s="88">
        <v>2320</v>
      </c>
      <c r="Q47" s="90"/>
      <c r="R47" s="155">
        <f t="shared" si="3"/>
        <v>4640</v>
      </c>
      <c r="S47" s="156"/>
      <c r="T47" s="157">
        <f t="shared" si="4"/>
        <v>1</v>
      </c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</row>
    <row r="48" spans="1:58" s="34" customFormat="1" ht="15.6" customHeight="1" x14ac:dyDescent="0.25">
      <c r="A48" s="87">
        <v>10</v>
      </c>
      <c r="B48" s="163">
        <v>43609</v>
      </c>
      <c r="C48" s="166" t="s">
        <v>119</v>
      </c>
      <c r="D48" s="87"/>
      <c r="E48" s="193">
        <v>1285.42</v>
      </c>
      <c r="F48" s="89"/>
      <c r="G48" s="88"/>
      <c r="H48" s="90"/>
      <c r="I48" s="88"/>
      <c r="J48" s="90"/>
      <c r="K48" s="88"/>
      <c r="L48" s="90"/>
      <c r="M48" s="90"/>
      <c r="N48" s="90"/>
      <c r="O48" s="90">
        <v>1285.42</v>
      </c>
      <c r="P48" s="88"/>
      <c r="Q48" s="90"/>
      <c r="R48" s="155">
        <f t="shared" si="3"/>
        <v>1285.42</v>
      </c>
      <c r="S48" s="156"/>
      <c r="T48" s="157">
        <f t="shared" si="4"/>
        <v>1</v>
      </c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</row>
    <row r="49" spans="1:58" s="34" customFormat="1" ht="15.6" customHeight="1" x14ac:dyDescent="0.25">
      <c r="A49" s="87">
        <v>4</v>
      </c>
      <c r="B49" s="142">
        <v>43640</v>
      </c>
      <c r="C49" s="166" t="s">
        <v>120</v>
      </c>
      <c r="D49" s="87"/>
      <c r="E49" s="193">
        <v>7482</v>
      </c>
      <c r="F49" s="89"/>
      <c r="G49" s="88"/>
      <c r="H49" s="90"/>
      <c r="I49" s="88"/>
      <c r="J49" s="90"/>
      <c r="K49" s="88"/>
      <c r="L49" s="90"/>
      <c r="M49" s="90"/>
      <c r="N49" s="90"/>
      <c r="O49" s="90"/>
      <c r="P49" s="88">
        <v>3741</v>
      </c>
      <c r="Q49" s="90">
        <v>3741</v>
      </c>
      <c r="R49" s="155">
        <f t="shared" si="3"/>
        <v>7482</v>
      </c>
      <c r="S49" s="156"/>
      <c r="T49" s="157">
        <f t="shared" si="4"/>
        <v>1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</row>
    <row r="50" spans="1:58" s="34" customFormat="1" ht="20.100000000000001" customHeight="1" x14ac:dyDescent="0.25">
      <c r="A50" s="87">
        <v>5</v>
      </c>
      <c r="B50" s="142">
        <v>43676</v>
      </c>
      <c r="C50" s="166" t="s">
        <v>157</v>
      </c>
      <c r="D50" s="87"/>
      <c r="E50" s="197">
        <v>15500</v>
      </c>
      <c r="F50" s="89"/>
      <c r="G50" s="88"/>
      <c r="H50" s="90"/>
      <c r="I50" s="88"/>
      <c r="J50" s="90"/>
      <c r="K50" s="88"/>
      <c r="L50" s="90"/>
      <c r="M50" s="90"/>
      <c r="N50" s="90"/>
      <c r="O50" s="90"/>
      <c r="P50" s="88"/>
      <c r="Q50" s="88">
        <v>15500</v>
      </c>
      <c r="R50" s="155">
        <f t="shared" si="3"/>
        <v>15500</v>
      </c>
      <c r="S50" s="156"/>
      <c r="T50" s="157">
        <f t="shared" si="4"/>
        <v>1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</row>
    <row r="51" spans="1:58" s="34" customFormat="1" ht="20.100000000000001" customHeight="1" x14ac:dyDescent="0.25">
      <c r="A51" s="87">
        <v>6</v>
      </c>
      <c r="B51" s="163">
        <v>43676</v>
      </c>
      <c r="C51" s="166" t="s">
        <v>158</v>
      </c>
      <c r="D51" s="87"/>
      <c r="E51" s="197">
        <v>9750</v>
      </c>
      <c r="F51" s="89"/>
      <c r="G51" s="88"/>
      <c r="H51" s="90"/>
      <c r="I51" s="88"/>
      <c r="J51" s="90"/>
      <c r="K51" s="88"/>
      <c r="L51" s="90"/>
      <c r="M51" s="90"/>
      <c r="N51" s="90"/>
      <c r="O51" s="90"/>
      <c r="P51" s="88"/>
      <c r="Q51" s="88">
        <v>9750</v>
      </c>
      <c r="R51" s="155">
        <f t="shared" si="3"/>
        <v>9750</v>
      </c>
      <c r="S51" s="156"/>
      <c r="T51" s="157">
        <f t="shared" si="4"/>
        <v>1</v>
      </c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</row>
    <row r="52" spans="1:58" s="34" customFormat="1" ht="24.95" customHeight="1" x14ac:dyDescent="0.25">
      <c r="A52" s="87"/>
      <c r="B52" s="164">
        <v>43677</v>
      </c>
      <c r="C52" s="166" t="s">
        <v>180</v>
      </c>
      <c r="D52" s="87"/>
      <c r="E52" s="197">
        <v>36441.199999999997</v>
      </c>
      <c r="F52" s="89"/>
      <c r="G52" s="88"/>
      <c r="H52" s="90"/>
      <c r="I52" s="88"/>
      <c r="J52" s="90"/>
      <c r="K52" s="88"/>
      <c r="L52" s="90"/>
      <c r="M52" s="90"/>
      <c r="N52" s="90"/>
      <c r="O52" s="90"/>
      <c r="P52" s="88"/>
      <c r="Q52" s="199">
        <v>36441.199999999997</v>
      </c>
      <c r="R52" s="155">
        <f t="shared" si="3"/>
        <v>36441.199999999997</v>
      </c>
      <c r="S52" s="156"/>
      <c r="T52" s="157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</row>
    <row r="53" spans="1:58" s="34" customFormat="1" ht="15.6" customHeight="1" x14ac:dyDescent="0.25">
      <c r="A53" s="87"/>
      <c r="B53" s="164">
        <v>43677</v>
      </c>
      <c r="C53" s="166" t="s">
        <v>181</v>
      </c>
      <c r="D53" s="87"/>
      <c r="E53" s="197">
        <v>5836.05</v>
      </c>
      <c r="F53" s="89"/>
      <c r="G53" s="88"/>
      <c r="H53" s="90"/>
      <c r="I53" s="88"/>
      <c r="J53" s="90"/>
      <c r="K53" s="88"/>
      <c r="L53" s="90"/>
      <c r="M53" s="90"/>
      <c r="N53" s="90"/>
      <c r="O53" s="90"/>
      <c r="P53" s="88"/>
      <c r="Q53" s="199">
        <v>5836.05</v>
      </c>
      <c r="R53" s="155">
        <f t="shared" si="3"/>
        <v>5836.05</v>
      </c>
      <c r="S53" s="156"/>
      <c r="T53" s="157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</row>
    <row r="54" spans="1:58" s="34" customFormat="1" ht="24" customHeight="1" x14ac:dyDescent="0.25">
      <c r="A54" s="87"/>
      <c r="B54" s="164">
        <v>43677</v>
      </c>
      <c r="C54" s="166" t="s">
        <v>182</v>
      </c>
      <c r="D54" s="87"/>
      <c r="E54" s="197">
        <v>12412</v>
      </c>
      <c r="F54" s="89"/>
      <c r="G54" s="88"/>
      <c r="H54" s="90"/>
      <c r="I54" s="88"/>
      <c r="J54" s="90"/>
      <c r="K54" s="88"/>
      <c r="L54" s="90"/>
      <c r="M54" s="90"/>
      <c r="N54" s="90"/>
      <c r="O54" s="90"/>
      <c r="P54" s="88"/>
      <c r="Q54" s="199">
        <v>12412</v>
      </c>
      <c r="R54" s="155">
        <f t="shared" si="3"/>
        <v>12412</v>
      </c>
      <c r="S54" s="156"/>
      <c r="T54" s="157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</row>
    <row r="55" spans="1:58" s="34" customFormat="1" ht="27" customHeight="1" x14ac:dyDescent="0.25">
      <c r="A55" s="87"/>
      <c r="B55" s="164">
        <v>43677</v>
      </c>
      <c r="C55" s="166" t="s">
        <v>183</v>
      </c>
      <c r="D55" s="87"/>
      <c r="E55" s="197">
        <v>10541.61</v>
      </c>
      <c r="F55" s="89"/>
      <c r="G55" s="88"/>
      <c r="H55" s="90"/>
      <c r="I55" s="88"/>
      <c r="J55" s="90"/>
      <c r="K55" s="88"/>
      <c r="L55" s="90"/>
      <c r="M55" s="90"/>
      <c r="N55" s="90"/>
      <c r="O55" s="90"/>
      <c r="P55" s="88"/>
      <c r="Q55" s="199">
        <v>10541.61</v>
      </c>
      <c r="R55" s="155">
        <f t="shared" si="3"/>
        <v>10541.61</v>
      </c>
      <c r="S55" s="156"/>
      <c r="T55" s="157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</row>
    <row r="56" spans="1:58" s="34" customFormat="1" ht="20.100000000000001" customHeight="1" x14ac:dyDescent="0.25">
      <c r="A56" s="87"/>
      <c r="B56" s="164">
        <v>43677</v>
      </c>
      <c r="C56" s="166" t="s">
        <v>184</v>
      </c>
      <c r="D56" s="87"/>
      <c r="E56" s="88">
        <v>25156</v>
      </c>
      <c r="F56" s="89"/>
      <c r="G56" s="88"/>
      <c r="H56" s="90"/>
      <c r="I56" s="88"/>
      <c r="J56" s="90"/>
      <c r="K56" s="88"/>
      <c r="L56" s="90"/>
      <c r="M56" s="90"/>
      <c r="N56" s="90"/>
      <c r="O56" s="90"/>
      <c r="P56" s="88"/>
      <c r="Q56" s="199">
        <v>25156</v>
      </c>
      <c r="R56" s="155">
        <f t="shared" si="3"/>
        <v>25156</v>
      </c>
      <c r="S56" s="156"/>
      <c r="T56" s="157">
        <f t="shared" si="4"/>
        <v>1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</row>
    <row r="57" spans="1:58" s="34" customFormat="1" ht="15.6" customHeight="1" x14ac:dyDescent="0.25">
      <c r="A57" s="87"/>
      <c r="B57" s="142"/>
      <c r="C57" s="103"/>
      <c r="D57" s="87"/>
      <c r="E57" s="88"/>
      <c r="F57" s="89"/>
      <c r="G57" s="88"/>
      <c r="H57" s="90"/>
      <c r="I57" s="88"/>
      <c r="J57" s="90"/>
      <c r="K57" s="88"/>
      <c r="L57" s="90"/>
      <c r="M57" s="90"/>
      <c r="N57" s="90"/>
      <c r="O57" s="90"/>
      <c r="P57" s="90"/>
      <c r="Q57" s="90"/>
      <c r="R57" s="155">
        <f t="shared" si="3"/>
        <v>0</v>
      </c>
      <c r="S57" s="156"/>
      <c r="T57" s="157" t="str">
        <f t="shared" si="4"/>
        <v/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</row>
    <row r="58" spans="1:58" s="49" customFormat="1" ht="15.6" customHeight="1" x14ac:dyDescent="0.25">
      <c r="A58" s="50" t="s">
        <v>65</v>
      </c>
      <c r="B58" s="57"/>
      <c r="C58" s="57"/>
      <c r="D58" s="78"/>
      <c r="E58" s="60">
        <f>SUM(E31:E57)</f>
        <v>235689.31</v>
      </c>
      <c r="F58" s="61"/>
      <c r="G58" s="60">
        <f t="shared" ref="G58:Q58" si="5">SUM(G31:G57)</f>
        <v>0</v>
      </c>
      <c r="H58" s="60">
        <f t="shared" si="5"/>
        <v>0</v>
      </c>
      <c r="I58" s="60">
        <f t="shared" si="5"/>
        <v>0</v>
      </c>
      <c r="J58" s="60">
        <f t="shared" si="5"/>
        <v>8750</v>
      </c>
      <c r="K58" s="60">
        <f t="shared" si="5"/>
        <v>7320.01</v>
      </c>
      <c r="L58" s="60">
        <f t="shared" si="5"/>
        <v>14650.02</v>
      </c>
      <c r="M58" s="60">
        <f t="shared" si="5"/>
        <v>46354</v>
      </c>
      <c r="N58" s="60">
        <f t="shared" si="5"/>
        <v>29571</v>
      </c>
      <c r="O58" s="60">
        <f t="shared" si="5"/>
        <v>3605.42</v>
      </c>
      <c r="P58" s="60">
        <f t="shared" si="5"/>
        <v>6061</v>
      </c>
      <c r="Q58" s="60">
        <f t="shared" si="5"/>
        <v>119377.86</v>
      </c>
      <c r="R58" s="55">
        <f t="shared" si="3"/>
        <v>235689.31</v>
      </c>
      <c r="S58" s="47"/>
      <c r="T58" s="73">
        <f t="shared" si="4"/>
        <v>1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</row>
    <row r="59" spans="1:58" s="96" customFormat="1" ht="15.6" customHeight="1" x14ac:dyDescent="0.25">
      <c r="C59" s="97"/>
      <c r="D59" s="97"/>
      <c r="E59" s="98"/>
      <c r="F59" s="32"/>
      <c r="G59" s="98"/>
      <c r="H59" s="99"/>
      <c r="I59" s="98"/>
      <c r="J59" s="99"/>
      <c r="K59" s="98"/>
      <c r="L59" s="99"/>
      <c r="M59" s="99"/>
      <c r="N59" s="99"/>
      <c r="O59" s="99"/>
      <c r="P59" s="99"/>
      <c r="Q59" s="99"/>
      <c r="R59" s="100"/>
      <c r="S59" s="101"/>
      <c r="T59" s="102"/>
    </row>
    <row r="60" spans="1:58" s="49" customFormat="1" ht="35.450000000000003" customHeight="1" x14ac:dyDescent="0.25">
      <c r="A60" s="213" t="s">
        <v>67</v>
      </c>
      <c r="B60" s="214"/>
      <c r="C60" s="214"/>
      <c r="D60" s="214"/>
      <c r="E60" s="215"/>
      <c r="F60" s="44"/>
      <c r="G60" s="51"/>
      <c r="H60" s="52"/>
      <c r="I60" s="53"/>
      <c r="J60" s="52"/>
      <c r="K60" s="53"/>
      <c r="L60" s="52"/>
      <c r="M60" s="52"/>
      <c r="N60" s="52"/>
      <c r="O60" s="52"/>
      <c r="P60" s="52"/>
      <c r="Q60" s="52"/>
      <c r="R60" s="54"/>
      <c r="S60" s="47"/>
      <c r="T60" s="48" t="str">
        <f>IF(E60=0, " ",R60/E60)</f>
        <v xml:space="preserve"> 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</row>
    <row r="61" spans="1:58" s="34" customFormat="1" ht="15.6" customHeight="1" x14ac:dyDescent="0.25">
      <c r="A61" s="87"/>
      <c r="B61" s="142"/>
      <c r="C61" s="166" t="s">
        <v>115</v>
      </c>
      <c r="D61" s="87"/>
      <c r="E61" s="88">
        <v>45000</v>
      </c>
      <c r="F61" s="89"/>
      <c r="G61" s="88"/>
      <c r="H61" s="90"/>
      <c r="I61" s="88"/>
      <c r="J61" s="90">
        <v>45000</v>
      </c>
      <c r="K61" s="88"/>
      <c r="L61" s="90"/>
      <c r="M61" s="90"/>
      <c r="N61" s="90"/>
      <c r="O61" s="90"/>
      <c r="P61" s="90"/>
      <c r="Q61" s="90"/>
      <c r="R61" s="155">
        <f t="shared" ref="R61:R67" si="6">SUM(G61:Q61)</f>
        <v>45000</v>
      </c>
      <c r="S61" s="156"/>
      <c r="T61" s="157">
        <f t="shared" ref="T61:T67" si="7">IF(ISERROR(R61/E61),"",R61/E61)</f>
        <v>1</v>
      </c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</row>
    <row r="62" spans="1:58" s="34" customFormat="1" ht="15.6" customHeight="1" x14ac:dyDescent="0.25">
      <c r="A62" s="165">
        <v>1</v>
      </c>
      <c r="B62" s="142"/>
      <c r="C62" s="166" t="s">
        <v>116</v>
      </c>
      <c r="D62" s="87"/>
      <c r="E62" s="88">
        <v>80737</v>
      </c>
      <c r="F62" s="89"/>
      <c r="G62" s="88"/>
      <c r="H62" s="90"/>
      <c r="I62" s="88"/>
      <c r="J62" s="90"/>
      <c r="K62" s="88"/>
      <c r="L62" s="90"/>
      <c r="M62" s="90"/>
      <c r="N62" s="90">
        <v>80737</v>
      </c>
      <c r="O62" s="90"/>
      <c r="P62" s="90"/>
      <c r="Q62" s="90"/>
      <c r="R62" s="155">
        <f t="shared" si="6"/>
        <v>80737</v>
      </c>
      <c r="S62" s="156"/>
      <c r="T62" s="157">
        <f t="shared" si="7"/>
        <v>1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</row>
    <row r="63" spans="1:58" s="34" customFormat="1" ht="15.6" customHeight="1" x14ac:dyDescent="0.25">
      <c r="A63" s="165">
        <v>3</v>
      </c>
      <c r="B63" s="142"/>
      <c r="C63" s="166" t="s">
        <v>117</v>
      </c>
      <c r="D63" s="87"/>
      <c r="E63" s="197">
        <v>164</v>
      </c>
      <c r="F63" s="89"/>
      <c r="G63" s="88"/>
      <c r="H63" s="90"/>
      <c r="I63" s="88"/>
      <c r="J63" s="90"/>
      <c r="K63" s="88"/>
      <c r="L63" s="90"/>
      <c r="M63" s="90"/>
      <c r="N63" s="90">
        <v>164</v>
      </c>
      <c r="O63" s="90"/>
      <c r="P63" s="90"/>
      <c r="Q63" s="90"/>
      <c r="R63" s="155">
        <f t="shared" si="6"/>
        <v>164</v>
      </c>
      <c r="S63" s="156"/>
      <c r="T63" s="157">
        <f t="shared" si="7"/>
        <v>1</v>
      </c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s="34" customFormat="1" ht="15.6" customHeight="1" x14ac:dyDescent="0.25">
      <c r="A64" s="87">
        <v>14</v>
      </c>
      <c r="B64" s="142"/>
      <c r="C64" s="103" t="s">
        <v>115</v>
      </c>
      <c r="D64" s="87"/>
      <c r="E64" s="193">
        <v>11205</v>
      </c>
      <c r="F64" s="89"/>
      <c r="G64" s="88"/>
      <c r="H64" s="90"/>
      <c r="I64" s="88"/>
      <c r="J64" s="90"/>
      <c r="K64" s="88"/>
      <c r="L64" s="90"/>
      <c r="M64" s="90"/>
      <c r="N64" s="90"/>
      <c r="O64" s="90"/>
      <c r="P64" s="90"/>
      <c r="Q64" s="90">
        <v>11205</v>
      </c>
      <c r="R64" s="155">
        <f t="shared" si="6"/>
        <v>11205</v>
      </c>
      <c r="S64" s="156"/>
      <c r="T64" s="157">
        <f t="shared" si="7"/>
        <v>1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</row>
    <row r="65" spans="1:58" s="34" customFormat="1" ht="15.6" customHeight="1" x14ac:dyDescent="0.25">
      <c r="A65" s="87"/>
      <c r="B65" s="142"/>
      <c r="C65" s="103"/>
      <c r="D65" s="87"/>
      <c r="E65" s="88"/>
      <c r="F65" s="89"/>
      <c r="G65" s="88"/>
      <c r="H65" s="90"/>
      <c r="I65" s="88"/>
      <c r="J65" s="90"/>
      <c r="K65" s="88"/>
      <c r="L65" s="90"/>
      <c r="M65" s="90"/>
      <c r="N65" s="90"/>
      <c r="O65" s="90"/>
      <c r="P65" s="90"/>
      <c r="Q65" s="90"/>
      <c r="R65" s="155">
        <f t="shared" si="6"/>
        <v>0</v>
      </c>
      <c r="S65" s="156"/>
      <c r="T65" s="157" t="str">
        <f t="shared" si="7"/>
        <v/>
      </c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1:58" s="34" customFormat="1" ht="15.6" customHeight="1" x14ac:dyDescent="0.25">
      <c r="A66" s="87"/>
      <c r="B66" s="142"/>
      <c r="C66" s="103"/>
      <c r="D66" s="87"/>
      <c r="E66" s="88"/>
      <c r="F66" s="89"/>
      <c r="G66" s="88"/>
      <c r="H66" s="90"/>
      <c r="I66" s="88"/>
      <c r="J66" s="90"/>
      <c r="K66" s="88"/>
      <c r="L66" s="90"/>
      <c r="M66" s="90"/>
      <c r="N66" s="90"/>
      <c r="O66" s="90"/>
      <c r="P66" s="90"/>
      <c r="Q66" s="90"/>
      <c r="R66" s="155">
        <f t="shared" si="6"/>
        <v>0</v>
      </c>
      <c r="S66" s="156"/>
      <c r="T66" s="157" t="str">
        <f t="shared" si="7"/>
        <v/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s="49" customFormat="1" ht="15.6" customHeight="1" x14ac:dyDescent="0.25">
      <c r="A67" s="50" t="s">
        <v>68</v>
      </c>
      <c r="B67" s="57"/>
      <c r="C67" s="57"/>
      <c r="D67" s="78"/>
      <c r="E67" s="60">
        <f>SUM(E61:E66)</f>
        <v>137106</v>
      </c>
      <c r="F67" s="61"/>
      <c r="G67" s="60">
        <f t="shared" ref="G67:Q67" si="8">SUM(G61:G66)</f>
        <v>0</v>
      </c>
      <c r="H67" s="60">
        <f t="shared" si="8"/>
        <v>0</v>
      </c>
      <c r="I67" s="60">
        <f t="shared" si="8"/>
        <v>0</v>
      </c>
      <c r="J67" s="60">
        <f t="shared" si="8"/>
        <v>45000</v>
      </c>
      <c r="K67" s="60">
        <f t="shared" si="8"/>
        <v>0</v>
      </c>
      <c r="L67" s="60">
        <f t="shared" si="8"/>
        <v>0</v>
      </c>
      <c r="M67" s="60">
        <f t="shared" si="8"/>
        <v>0</v>
      </c>
      <c r="N67" s="60">
        <f t="shared" si="8"/>
        <v>80901</v>
      </c>
      <c r="O67" s="60">
        <f t="shared" si="8"/>
        <v>0</v>
      </c>
      <c r="P67" s="60">
        <f t="shared" si="8"/>
        <v>0</v>
      </c>
      <c r="Q67" s="60">
        <f t="shared" si="8"/>
        <v>11205</v>
      </c>
      <c r="R67" s="55">
        <f t="shared" si="6"/>
        <v>137106</v>
      </c>
      <c r="S67" s="47"/>
      <c r="T67" s="73">
        <f t="shared" si="7"/>
        <v>1</v>
      </c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</row>
    <row r="68" spans="1:58" s="96" customFormat="1" ht="15.6" customHeight="1" x14ac:dyDescent="0.25">
      <c r="C68" s="97"/>
      <c r="D68" s="97"/>
      <c r="E68" s="98"/>
      <c r="F68" s="32"/>
      <c r="G68" s="98"/>
      <c r="H68" s="99"/>
      <c r="I68" s="98"/>
      <c r="J68" s="99"/>
      <c r="K68" s="98"/>
      <c r="L68" s="99"/>
      <c r="M68" s="99"/>
      <c r="N68" s="99"/>
      <c r="O68" s="99"/>
      <c r="P68" s="99"/>
      <c r="Q68" s="99"/>
      <c r="R68" s="100"/>
      <c r="S68" s="101"/>
      <c r="T68" s="102"/>
    </row>
    <row r="69" spans="1:58" s="49" customFormat="1" ht="35.450000000000003" customHeight="1" x14ac:dyDescent="0.25">
      <c r="A69" s="213" t="s">
        <v>69</v>
      </c>
      <c r="B69" s="214"/>
      <c r="C69" s="214"/>
      <c r="D69" s="214"/>
      <c r="E69" s="215"/>
      <c r="F69" s="44"/>
      <c r="G69" s="51"/>
      <c r="H69" s="52"/>
      <c r="I69" s="53"/>
      <c r="J69" s="52"/>
      <c r="K69" s="53"/>
      <c r="L69" s="52"/>
      <c r="M69" s="52"/>
      <c r="N69" s="52"/>
      <c r="O69" s="52"/>
      <c r="P69" s="52"/>
      <c r="Q69" s="52"/>
      <c r="R69" s="54"/>
      <c r="S69" s="47"/>
      <c r="T69" s="48" t="str">
        <f>IF(E69=0, " ",R69/E69)</f>
        <v xml:space="preserve"> </v>
      </c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</row>
    <row r="70" spans="1:58" s="34" customFormat="1" ht="15.6" customHeight="1" x14ac:dyDescent="0.25">
      <c r="A70" s="87"/>
      <c r="B70" s="142"/>
      <c r="C70" s="103" t="s">
        <v>179</v>
      </c>
      <c r="D70" s="87"/>
      <c r="E70" s="88">
        <v>200</v>
      </c>
      <c r="F70" s="89"/>
      <c r="G70" s="88"/>
      <c r="H70" s="90"/>
      <c r="I70" s="88"/>
      <c r="J70" s="90"/>
      <c r="K70" s="88">
        <v>200</v>
      </c>
      <c r="L70" s="90"/>
      <c r="M70" s="90"/>
      <c r="N70" s="90"/>
      <c r="O70" s="90"/>
      <c r="P70" s="90"/>
      <c r="Q70" s="90"/>
      <c r="R70" s="155">
        <f t="shared" ref="R70:R76" si="9">SUM(G70:Q70)</f>
        <v>200</v>
      </c>
      <c r="S70" s="156"/>
      <c r="T70" s="157">
        <f t="shared" ref="T70:T77" si="10">IF(ISERROR(R70/E70),"",R70/E70)</f>
        <v>1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s="34" customFormat="1" ht="15.6" customHeight="1" x14ac:dyDescent="0.25">
      <c r="A71" s="87"/>
      <c r="B71" s="142"/>
      <c r="C71" s="103"/>
      <c r="D71" s="87"/>
      <c r="E71" s="88"/>
      <c r="F71" s="89"/>
      <c r="G71" s="88"/>
      <c r="H71" s="90"/>
      <c r="I71" s="88"/>
      <c r="J71" s="90"/>
      <c r="K71" s="88"/>
      <c r="L71" s="90"/>
      <c r="M71" s="90"/>
      <c r="N71" s="90"/>
      <c r="O71" s="90"/>
      <c r="P71" s="90"/>
      <c r="Q71" s="90"/>
      <c r="R71" s="155">
        <f t="shared" si="9"/>
        <v>0</v>
      </c>
      <c r="S71" s="156"/>
      <c r="T71" s="157" t="str">
        <f t="shared" si="10"/>
        <v/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58" s="34" customFormat="1" ht="15.6" customHeight="1" x14ac:dyDescent="0.25">
      <c r="A72" s="87"/>
      <c r="B72" s="142"/>
      <c r="C72" s="103"/>
      <c r="D72" s="87"/>
      <c r="E72" s="88"/>
      <c r="F72" s="89"/>
      <c r="G72" s="88"/>
      <c r="H72" s="90"/>
      <c r="I72" s="88"/>
      <c r="J72" s="90"/>
      <c r="K72" s="88"/>
      <c r="L72" s="90"/>
      <c r="M72" s="90"/>
      <c r="N72" s="90"/>
      <c r="O72" s="90"/>
      <c r="P72" s="90"/>
      <c r="Q72" s="90"/>
      <c r="R72" s="155">
        <f t="shared" si="9"/>
        <v>0</v>
      </c>
      <c r="S72" s="156"/>
      <c r="T72" s="157" t="str">
        <f t="shared" si="10"/>
        <v/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</row>
    <row r="73" spans="1:58" s="34" customFormat="1" ht="15.6" customHeight="1" x14ac:dyDescent="0.25">
      <c r="A73" s="87"/>
      <c r="B73" s="142"/>
      <c r="C73" s="103"/>
      <c r="D73" s="87"/>
      <c r="E73" s="88"/>
      <c r="F73" s="89"/>
      <c r="G73" s="88"/>
      <c r="H73" s="90"/>
      <c r="I73" s="88"/>
      <c r="J73" s="90"/>
      <c r="K73" s="88"/>
      <c r="L73" s="90"/>
      <c r="M73" s="90"/>
      <c r="N73" s="90"/>
      <c r="O73" s="90"/>
      <c r="P73" s="90"/>
      <c r="Q73" s="90"/>
      <c r="R73" s="155">
        <f t="shared" si="9"/>
        <v>0</v>
      </c>
      <c r="S73" s="156"/>
      <c r="T73" s="157" t="str">
        <f t="shared" si="10"/>
        <v/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</row>
    <row r="74" spans="1:58" s="34" customFormat="1" ht="15.6" customHeight="1" x14ac:dyDescent="0.25">
      <c r="A74" s="87"/>
      <c r="B74" s="142"/>
      <c r="C74" s="103"/>
      <c r="D74" s="87"/>
      <c r="E74" s="88"/>
      <c r="F74" s="89"/>
      <c r="G74" s="88"/>
      <c r="H74" s="90"/>
      <c r="I74" s="88"/>
      <c r="J74" s="90"/>
      <c r="K74" s="88"/>
      <c r="L74" s="90"/>
      <c r="M74" s="90"/>
      <c r="N74" s="90"/>
      <c r="O74" s="90"/>
      <c r="P74" s="90"/>
      <c r="Q74" s="90"/>
      <c r="R74" s="155">
        <f t="shared" si="9"/>
        <v>0</v>
      </c>
      <c r="S74" s="156"/>
      <c r="T74" s="157" t="str">
        <f t="shared" si="10"/>
        <v/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  <row r="75" spans="1:58" s="34" customFormat="1" ht="15.6" customHeight="1" x14ac:dyDescent="0.25">
      <c r="A75" s="87"/>
      <c r="B75" s="142"/>
      <c r="C75" s="103"/>
      <c r="D75" s="87"/>
      <c r="E75" s="88"/>
      <c r="F75" s="89"/>
      <c r="G75" s="88"/>
      <c r="H75" s="90"/>
      <c r="I75" s="88"/>
      <c r="J75" s="90"/>
      <c r="K75" s="88"/>
      <c r="L75" s="90"/>
      <c r="M75" s="90"/>
      <c r="N75" s="90"/>
      <c r="O75" s="90"/>
      <c r="P75" s="90"/>
      <c r="Q75" s="90"/>
      <c r="R75" s="155">
        <f t="shared" si="9"/>
        <v>0</v>
      </c>
      <c r="S75" s="156"/>
      <c r="T75" s="157" t="str">
        <f t="shared" si="10"/>
        <v/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</row>
    <row r="76" spans="1:58" s="49" customFormat="1" ht="15.6" customHeight="1" x14ac:dyDescent="0.25">
      <c r="A76" s="50" t="s">
        <v>70</v>
      </c>
      <c r="B76" s="57"/>
      <c r="C76" s="57"/>
      <c r="D76" s="78"/>
      <c r="E76" s="60">
        <f>SUM(E70:E75)</f>
        <v>200</v>
      </c>
      <c r="F76" s="61"/>
      <c r="G76" s="60">
        <f t="shared" ref="G76:Q76" si="11">SUM(G70:G75)</f>
        <v>0</v>
      </c>
      <c r="H76" s="60">
        <f t="shared" si="11"/>
        <v>0</v>
      </c>
      <c r="I76" s="60">
        <f t="shared" si="11"/>
        <v>0</v>
      </c>
      <c r="J76" s="60">
        <f t="shared" si="11"/>
        <v>0</v>
      </c>
      <c r="K76" s="60">
        <f t="shared" si="11"/>
        <v>200</v>
      </c>
      <c r="L76" s="60">
        <f t="shared" si="11"/>
        <v>0</v>
      </c>
      <c r="M76" s="60">
        <f t="shared" si="11"/>
        <v>0</v>
      </c>
      <c r="N76" s="60">
        <f t="shared" si="11"/>
        <v>0</v>
      </c>
      <c r="O76" s="60">
        <f t="shared" si="11"/>
        <v>0</v>
      </c>
      <c r="P76" s="60">
        <f t="shared" si="11"/>
        <v>0</v>
      </c>
      <c r="Q76" s="60">
        <f t="shared" si="11"/>
        <v>0</v>
      </c>
      <c r="R76" s="55">
        <f t="shared" si="9"/>
        <v>200</v>
      </c>
      <c r="S76" s="47"/>
      <c r="T76" s="73">
        <f t="shared" si="10"/>
        <v>1</v>
      </c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</row>
    <row r="77" spans="1:58" s="120" customFormat="1" ht="33" customHeight="1" x14ac:dyDescent="0.25">
      <c r="A77" s="113" t="s">
        <v>21</v>
      </c>
      <c r="B77" s="114"/>
      <c r="C77" s="114"/>
      <c r="D77" s="115"/>
      <c r="E77" s="116">
        <f>+E28+E58+E67+E76</f>
        <v>680395.31</v>
      </c>
      <c r="F77" s="117"/>
      <c r="G77" s="116">
        <f t="shared" ref="G77:R77" si="12">+G28+G58+G67+G76</f>
        <v>0</v>
      </c>
      <c r="H77" s="116">
        <f t="shared" si="12"/>
        <v>0</v>
      </c>
      <c r="I77" s="116">
        <f t="shared" si="12"/>
        <v>23200</v>
      </c>
      <c r="J77" s="116">
        <f t="shared" si="12"/>
        <v>97750</v>
      </c>
      <c r="K77" s="116">
        <f t="shared" si="12"/>
        <v>30720.010000000002</v>
      </c>
      <c r="L77" s="116">
        <f t="shared" si="12"/>
        <v>87150.02</v>
      </c>
      <c r="M77" s="116">
        <f t="shared" si="12"/>
        <v>46354</v>
      </c>
      <c r="N77" s="116">
        <f t="shared" si="12"/>
        <v>182972</v>
      </c>
      <c r="O77" s="116">
        <f t="shared" si="12"/>
        <v>3605.42</v>
      </c>
      <c r="P77" s="116">
        <f t="shared" si="12"/>
        <v>78061</v>
      </c>
      <c r="Q77" s="116">
        <f t="shared" si="12"/>
        <v>130582.86</v>
      </c>
      <c r="R77" s="116">
        <f t="shared" si="12"/>
        <v>680395.31</v>
      </c>
      <c r="S77" s="118"/>
      <c r="T77" s="119">
        <f t="shared" si="10"/>
        <v>1</v>
      </c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</row>
    <row r="78" spans="1:58" s="5" customFormat="1" ht="8.25" customHeight="1" x14ac:dyDescent="0.2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5"/>
      <c r="S78" s="9"/>
      <c r="T78" s="9"/>
    </row>
    <row r="79" spans="1:58" s="5" customFormat="1" x14ac:dyDescent="0.2">
      <c r="R79" s="63"/>
    </row>
    <row r="80" spans="1:58" s="5" customFormat="1" x14ac:dyDescent="0.2">
      <c r="E80" s="7"/>
      <c r="R80" s="63"/>
    </row>
    <row r="81" spans="18:18" s="5" customFormat="1" x14ac:dyDescent="0.2">
      <c r="R81" s="63"/>
    </row>
    <row r="82" spans="18:18" s="5" customFormat="1" x14ac:dyDescent="0.2">
      <c r="R82" s="63"/>
    </row>
    <row r="83" spans="18:18" s="5" customFormat="1" x14ac:dyDescent="0.2">
      <c r="R83" s="63"/>
    </row>
    <row r="84" spans="18:18" s="5" customFormat="1" x14ac:dyDescent="0.2">
      <c r="R84" s="63"/>
    </row>
    <row r="85" spans="18:18" s="5" customFormat="1" x14ac:dyDescent="0.2">
      <c r="R85" s="63"/>
    </row>
    <row r="86" spans="18:18" s="5" customFormat="1" x14ac:dyDescent="0.2">
      <c r="R86" s="63"/>
    </row>
    <row r="87" spans="18:18" s="5" customFormat="1" x14ac:dyDescent="0.2">
      <c r="R87" s="63"/>
    </row>
    <row r="88" spans="18:18" s="5" customFormat="1" x14ac:dyDescent="0.2">
      <c r="R88" s="63"/>
    </row>
    <row r="89" spans="18:18" s="5" customFormat="1" x14ac:dyDescent="0.2">
      <c r="R89" s="63"/>
    </row>
    <row r="90" spans="18:18" s="5" customFormat="1" x14ac:dyDescent="0.2">
      <c r="R90" s="63"/>
    </row>
    <row r="91" spans="18:18" s="5" customFormat="1" x14ac:dyDescent="0.2">
      <c r="R91" s="63"/>
    </row>
    <row r="92" spans="18:18" s="5" customFormat="1" x14ac:dyDescent="0.2">
      <c r="R92" s="63"/>
    </row>
    <row r="93" spans="18:18" s="5" customFormat="1" x14ac:dyDescent="0.2">
      <c r="R93" s="63"/>
    </row>
    <row r="94" spans="18:18" s="5" customFormat="1" x14ac:dyDescent="0.2">
      <c r="R94" s="63"/>
    </row>
    <row r="95" spans="18:18" s="5" customFormat="1" x14ac:dyDescent="0.2">
      <c r="R95" s="63"/>
    </row>
    <row r="96" spans="18:18" s="5" customFormat="1" x14ac:dyDescent="0.2">
      <c r="R96" s="63"/>
    </row>
    <row r="97" spans="18:18" s="5" customFormat="1" x14ac:dyDescent="0.2">
      <c r="R97" s="63"/>
    </row>
    <row r="98" spans="18:18" s="5" customFormat="1" x14ac:dyDescent="0.2">
      <c r="R98" s="63"/>
    </row>
    <row r="99" spans="18:18" s="5" customFormat="1" x14ac:dyDescent="0.2">
      <c r="R99" s="63"/>
    </row>
    <row r="100" spans="18:18" s="5" customFormat="1" x14ac:dyDescent="0.2">
      <c r="R100" s="63"/>
    </row>
    <row r="101" spans="18:18" s="5" customFormat="1" x14ac:dyDescent="0.2">
      <c r="R101" s="63"/>
    </row>
    <row r="102" spans="18:18" s="5" customFormat="1" x14ac:dyDescent="0.2">
      <c r="R102" s="63"/>
    </row>
    <row r="103" spans="18:18" s="5" customFormat="1" x14ac:dyDescent="0.2">
      <c r="R103" s="63"/>
    </row>
    <row r="104" spans="18:18" s="5" customFormat="1" x14ac:dyDescent="0.2">
      <c r="R104" s="63"/>
    </row>
    <row r="105" spans="18:18" s="5" customFormat="1" x14ac:dyDescent="0.2">
      <c r="R105" s="63"/>
    </row>
    <row r="106" spans="18:18" s="5" customFormat="1" x14ac:dyDescent="0.2">
      <c r="R106" s="63"/>
    </row>
    <row r="107" spans="18:18" s="5" customFormat="1" x14ac:dyDescent="0.2">
      <c r="R107" s="63"/>
    </row>
    <row r="108" spans="18:18" s="5" customFormat="1" x14ac:dyDescent="0.2">
      <c r="R108" s="63"/>
    </row>
    <row r="109" spans="18:18" s="5" customFormat="1" x14ac:dyDescent="0.2">
      <c r="R109" s="63"/>
    </row>
    <row r="110" spans="18:18" s="5" customFormat="1" x14ac:dyDescent="0.2">
      <c r="R110" s="63"/>
    </row>
    <row r="111" spans="18:18" s="5" customFormat="1" x14ac:dyDescent="0.2">
      <c r="R111" s="63"/>
    </row>
    <row r="112" spans="18:18" s="5" customFormat="1" x14ac:dyDescent="0.2">
      <c r="R112" s="63"/>
    </row>
    <row r="113" spans="18:18" s="5" customFormat="1" x14ac:dyDescent="0.2">
      <c r="R113" s="63"/>
    </row>
    <row r="114" spans="18:18" s="5" customFormat="1" x14ac:dyDescent="0.2">
      <c r="R114" s="63"/>
    </row>
    <row r="115" spans="18:18" s="5" customFormat="1" x14ac:dyDescent="0.2">
      <c r="R115" s="63"/>
    </row>
    <row r="116" spans="18:18" s="5" customFormat="1" x14ac:dyDescent="0.2">
      <c r="R116" s="63"/>
    </row>
    <row r="117" spans="18:18" s="5" customFormat="1" x14ac:dyDescent="0.2">
      <c r="R117" s="63"/>
    </row>
    <row r="118" spans="18:18" s="5" customFormat="1" x14ac:dyDescent="0.2">
      <c r="R118" s="63"/>
    </row>
    <row r="119" spans="18:18" s="5" customFormat="1" x14ac:dyDescent="0.2">
      <c r="R119" s="63"/>
    </row>
    <row r="120" spans="18:18" s="5" customFormat="1" x14ac:dyDescent="0.2">
      <c r="R120" s="63"/>
    </row>
    <row r="121" spans="18:18" s="5" customFormat="1" x14ac:dyDescent="0.2">
      <c r="R121" s="63"/>
    </row>
    <row r="122" spans="18:18" s="5" customFormat="1" x14ac:dyDescent="0.2">
      <c r="R122" s="63"/>
    </row>
    <row r="123" spans="18:18" s="5" customFormat="1" x14ac:dyDescent="0.2">
      <c r="R123" s="63"/>
    </row>
    <row r="124" spans="18:18" s="5" customFormat="1" x14ac:dyDescent="0.2">
      <c r="R124" s="63"/>
    </row>
    <row r="125" spans="18:18" s="5" customFormat="1" x14ac:dyDescent="0.2">
      <c r="R125" s="63"/>
    </row>
    <row r="126" spans="18:18" s="5" customFormat="1" x14ac:dyDescent="0.2">
      <c r="R126" s="63"/>
    </row>
    <row r="127" spans="18:18" s="5" customFormat="1" x14ac:dyDescent="0.2">
      <c r="R127" s="63"/>
    </row>
    <row r="128" spans="18:18" s="5" customFormat="1" x14ac:dyDescent="0.2">
      <c r="R128" s="63"/>
    </row>
    <row r="129" spans="18:18" s="5" customFormat="1" x14ac:dyDescent="0.2">
      <c r="R129" s="63"/>
    </row>
    <row r="130" spans="18:18" s="5" customFormat="1" x14ac:dyDescent="0.2">
      <c r="R130" s="63"/>
    </row>
    <row r="131" spans="18:18" s="5" customFormat="1" x14ac:dyDescent="0.2">
      <c r="R131" s="63"/>
    </row>
    <row r="132" spans="18:18" s="5" customFormat="1" x14ac:dyDescent="0.2">
      <c r="R132" s="63"/>
    </row>
    <row r="133" spans="18:18" s="5" customFormat="1" x14ac:dyDescent="0.2">
      <c r="R133" s="63"/>
    </row>
    <row r="134" spans="18:18" s="5" customFormat="1" x14ac:dyDescent="0.2">
      <c r="R134" s="63"/>
    </row>
    <row r="135" spans="18:18" s="5" customFormat="1" x14ac:dyDescent="0.2">
      <c r="R135" s="63"/>
    </row>
    <row r="136" spans="18:18" s="5" customFormat="1" x14ac:dyDescent="0.2">
      <c r="R136" s="63"/>
    </row>
    <row r="137" spans="18:18" s="5" customFormat="1" x14ac:dyDescent="0.2">
      <c r="R137" s="63"/>
    </row>
    <row r="138" spans="18:18" s="5" customFormat="1" x14ac:dyDescent="0.2">
      <c r="R138" s="63"/>
    </row>
    <row r="139" spans="18:18" s="5" customFormat="1" x14ac:dyDescent="0.2">
      <c r="R139" s="63"/>
    </row>
    <row r="140" spans="18:18" s="5" customFormat="1" x14ac:dyDescent="0.2">
      <c r="R140" s="63"/>
    </row>
    <row r="141" spans="18:18" s="5" customFormat="1" x14ac:dyDescent="0.2">
      <c r="R141" s="63"/>
    </row>
    <row r="142" spans="18:18" s="5" customFormat="1" x14ac:dyDescent="0.2">
      <c r="R142" s="63"/>
    </row>
    <row r="143" spans="18:18" s="5" customFormat="1" x14ac:dyDescent="0.2">
      <c r="R143" s="63"/>
    </row>
    <row r="144" spans="18:18" s="5" customFormat="1" x14ac:dyDescent="0.2">
      <c r="R144" s="63"/>
    </row>
    <row r="145" spans="18:18" s="5" customFormat="1" x14ac:dyDescent="0.2">
      <c r="R145" s="63"/>
    </row>
    <row r="146" spans="18:18" s="5" customFormat="1" x14ac:dyDescent="0.2">
      <c r="R146" s="63"/>
    </row>
    <row r="147" spans="18:18" s="5" customFormat="1" x14ac:dyDescent="0.2">
      <c r="R147" s="63"/>
    </row>
    <row r="148" spans="18:18" s="5" customFormat="1" x14ac:dyDescent="0.2">
      <c r="R148" s="63"/>
    </row>
    <row r="149" spans="18:18" s="5" customFormat="1" x14ac:dyDescent="0.2">
      <c r="R149" s="63"/>
    </row>
    <row r="150" spans="18:18" s="5" customFormat="1" x14ac:dyDescent="0.2">
      <c r="R150" s="63"/>
    </row>
    <row r="151" spans="18:18" s="5" customFormat="1" x14ac:dyDescent="0.2">
      <c r="R151" s="63"/>
    </row>
    <row r="152" spans="18:18" s="5" customFormat="1" x14ac:dyDescent="0.2">
      <c r="R152" s="63"/>
    </row>
    <row r="153" spans="18:18" s="5" customFormat="1" x14ac:dyDescent="0.2">
      <c r="R153" s="63"/>
    </row>
    <row r="154" spans="18:18" s="5" customFormat="1" x14ac:dyDescent="0.2">
      <c r="R154" s="63"/>
    </row>
    <row r="155" spans="18:18" s="5" customFormat="1" x14ac:dyDescent="0.2">
      <c r="R155" s="63"/>
    </row>
    <row r="156" spans="18:18" s="5" customFormat="1" x14ac:dyDescent="0.2">
      <c r="R156" s="63"/>
    </row>
    <row r="157" spans="18:18" s="5" customFormat="1" x14ac:dyDescent="0.2">
      <c r="R157" s="63"/>
    </row>
    <row r="158" spans="18:18" s="5" customFormat="1" x14ac:dyDescent="0.2">
      <c r="R158" s="63"/>
    </row>
    <row r="159" spans="18:18" s="5" customFormat="1" x14ac:dyDescent="0.2">
      <c r="R159" s="63"/>
    </row>
    <row r="160" spans="18:18" s="5" customFormat="1" x14ac:dyDescent="0.2">
      <c r="R160" s="63"/>
    </row>
    <row r="161" spans="18:18" s="5" customFormat="1" x14ac:dyDescent="0.2">
      <c r="R161" s="63"/>
    </row>
    <row r="162" spans="18:18" s="5" customFormat="1" x14ac:dyDescent="0.2">
      <c r="R162" s="63"/>
    </row>
    <row r="163" spans="18:18" s="5" customFormat="1" x14ac:dyDescent="0.2">
      <c r="R163" s="63"/>
    </row>
    <row r="164" spans="18:18" s="5" customFormat="1" x14ac:dyDescent="0.2">
      <c r="R164" s="63"/>
    </row>
    <row r="165" spans="18:18" s="5" customFormat="1" x14ac:dyDescent="0.2">
      <c r="R165" s="63"/>
    </row>
    <row r="166" spans="18:18" s="5" customFormat="1" x14ac:dyDescent="0.2">
      <c r="R166" s="63"/>
    </row>
    <row r="167" spans="18:18" s="5" customFormat="1" x14ac:dyDescent="0.2">
      <c r="R167" s="63"/>
    </row>
    <row r="168" spans="18:18" s="5" customFormat="1" x14ac:dyDescent="0.2">
      <c r="R168" s="63"/>
    </row>
    <row r="169" spans="18:18" s="5" customFormat="1" x14ac:dyDescent="0.2">
      <c r="R169" s="63"/>
    </row>
    <row r="170" spans="18:18" s="5" customFormat="1" x14ac:dyDescent="0.2">
      <c r="R170" s="63"/>
    </row>
    <row r="171" spans="18:18" s="5" customFormat="1" x14ac:dyDescent="0.2">
      <c r="R171" s="63"/>
    </row>
    <row r="172" spans="18:18" s="5" customFormat="1" x14ac:dyDescent="0.2">
      <c r="R172" s="63"/>
    </row>
    <row r="173" spans="18:18" s="5" customFormat="1" x14ac:dyDescent="0.2">
      <c r="R173" s="63"/>
    </row>
    <row r="174" spans="18:18" s="5" customFormat="1" x14ac:dyDescent="0.2">
      <c r="R174" s="63"/>
    </row>
    <row r="175" spans="18:18" s="5" customFormat="1" x14ac:dyDescent="0.2">
      <c r="R175" s="63"/>
    </row>
    <row r="176" spans="18:18" s="5" customFormat="1" x14ac:dyDescent="0.2">
      <c r="R176" s="63"/>
    </row>
    <row r="177" spans="18:18" s="5" customFormat="1" x14ac:dyDescent="0.2">
      <c r="R177" s="63"/>
    </row>
    <row r="178" spans="18:18" s="5" customFormat="1" x14ac:dyDescent="0.2">
      <c r="R178" s="63"/>
    </row>
    <row r="179" spans="18:18" s="5" customFormat="1" x14ac:dyDescent="0.2">
      <c r="R179" s="63"/>
    </row>
    <row r="180" spans="18:18" s="5" customFormat="1" x14ac:dyDescent="0.2">
      <c r="R180" s="63"/>
    </row>
    <row r="181" spans="18:18" s="5" customFormat="1" x14ac:dyDescent="0.2">
      <c r="R181" s="63"/>
    </row>
    <row r="182" spans="18:18" s="5" customFormat="1" x14ac:dyDescent="0.2">
      <c r="R182" s="63"/>
    </row>
    <row r="183" spans="18:18" s="5" customFormat="1" x14ac:dyDescent="0.2">
      <c r="R183" s="63"/>
    </row>
    <row r="184" spans="18:18" s="5" customFormat="1" x14ac:dyDescent="0.2">
      <c r="R184" s="63"/>
    </row>
    <row r="185" spans="18:18" s="5" customFormat="1" x14ac:dyDescent="0.2">
      <c r="R185" s="63"/>
    </row>
    <row r="186" spans="18:18" s="5" customFormat="1" x14ac:dyDescent="0.2">
      <c r="R186" s="63"/>
    </row>
    <row r="187" spans="18:18" s="5" customFormat="1" x14ac:dyDescent="0.2">
      <c r="R187" s="63"/>
    </row>
    <row r="188" spans="18:18" s="5" customFormat="1" x14ac:dyDescent="0.2">
      <c r="R188" s="63"/>
    </row>
    <row r="189" spans="18:18" s="5" customFormat="1" x14ac:dyDescent="0.2">
      <c r="R189" s="63"/>
    </row>
    <row r="190" spans="18:18" s="5" customFormat="1" x14ac:dyDescent="0.2">
      <c r="R190" s="63"/>
    </row>
    <row r="191" spans="18:18" s="5" customFormat="1" x14ac:dyDescent="0.2">
      <c r="R191" s="63"/>
    </row>
    <row r="192" spans="18:18" s="5" customFormat="1" x14ac:dyDescent="0.2">
      <c r="R192" s="63"/>
    </row>
    <row r="193" spans="18:18" s="5" customFormat="1" x14ac:dyDescent="0.2">
      <c r="R193" s="63"/>
    </row>
    <row r="194" spans="18:18" s="5" customFormat="1" x14ac:dyDescent="0.2">
      <c r="R194" s="63"/>
    </row>
    <row r="195" spans="18:18" s="5" customFormat="1" x14ac:dyDescent="0.2">
      <c r="R195" s="63"/>
    </row>
    <row r="196" spans="18:18" s="5" customFormat="1" x14ac:dyDescent="0.2">
      <c r="R196" s="63"/>
    </row>
    <row r="197" spans="18:18" s="5" customFormat="1" x14ac:dyDescent="0.2">
      <c r="R197" s="63"/>
    </row>
    <row r="198" spans="18:18" s="5" customFormat="1" x14ac:dyDescent="0.2">
      <c r="R198" s="63"/>
    </row>
    <row r="199" spans="18:18" s="5" customFormat="1" x14ac:dyDescent="0.2">
      <c r="R199" s="63"/>
    </row>
    <row r="200" spans="18:18" s="5" customFormat="1" x14ac:dyDescent="0.2">
      <c r="R200" s="63"/>
    </row>
    <row r="201" spans="18:18" s="5" customFormat="1" x14ac:dyDescent="0.2">
      <c r="R201" s="63"/>
    </row>
    <row r="202" spans="18:18" s="5" customFormat="1" x14ac:dyDescent="0.2">
      <c r="R202" s="63"/>
    </row>
    <row r="203" spans="18:18" s="5" customFormat="1" x14ac:dyDescent="0.2">
      <c r="R203" s="63"/>
    </row>
    <row r="204" spans="18:18" s="5" customFormat="1" x14ac:dyDescent="0.2">
      <c r="R204" s="63"/>
    </row>
    <row r="205" spans="18:18" s="5" customFormat="1" x14ac:dyDescent="0.2">
      <c r="R205" s="63"/>
    </row>
    <row r="206" spans="18:18" s="5" customFormat="1" x14ac:dyDescent="0.2">
      <c r="R206" s="63"/>
    </row>
    <row r="207" spans="18:18" s="5" customFormat="1" x14ac:dyDescent="0.2">
      <c r="R207" s="63"/>
    </row>
    <row r="208" spans="18:18" s="5" customFormat="1" x14ac:dyDescent="0.2">
      <c r="R208" s="63"/>
    </row>
    <row r="209" spans="18:18" s="5" customFormat="1" x14ac:dyDescent="0.2">
      <c r="R209" s="63"/>
    </row>
    <row r="210" spans="18:18" s="5" customFormat="1" x14ac:dyDescent="0.2">
      <c r="R210" s="63"/>
    </row>
    <row r="211" spans="18:18" s="5" customFormat="1" x14ac:dyDescent="0.2">
      <c r="R211" s="63"/>
    </row>
    <row r="212" spans="18:18" s="5" customFormat="1" x14ac:dyDescent="0.2">
      <c r="R212" s="63"/>
    </row>
    <row r="213" spans="18:18" s="5" customFormat="1" x14ac:dyDescent="0.2">
      <c r="R213" s="63"/>
    </row>
    <row r="214" spans="18:18" s="5" customFormat="1" x14ac:dyDescent="0.2">
      <c r="R214" s="63"/>
    </row>
    <row r="215" spans="18:18" s="5" customFormat="1" x14ac:dyDescent="0.2">
      <c r="R215" s="63"/>
    </row>
    <row r="216" spans="18:18" s="5" customFormat="1" x14ac:dyDescent="0.2">
      <c r="R216" s="63"/>
    </row>
    <row r="217" spans="18:18" s="5" customFormat="1" x14ac:dyDescent="0.2">
      <c r="R217" s="63"/>
    </row>
    <row r="218" spans="18:18" s="5" customFormat="1" x14ac:dyDescent="0.2">
      <c r="R218" s="63"/>
    </row>
    <row r="219" spans="18:18" s="5" customFormat="1" x14ac:dyDescent="0.2">
      <c r="R219" s="63"/>
    </row>
    <row r="220" spans="18:18" s="5" customFormat="1" x14ac:dyDescent="0.2">
      <c r="R220" s="63"/>
    </row>
    <row r="221" spans="18:18" s="5" customFormat="1" x14ac:dyDescent="0.2">
      <c r="R221" s="63"/>
    </row>
    <row r="222" spans="18:18" s="5" customFormat="1" x14ac:dyDescent="0.2">
      <c r="R222" s="63"/>
    </row>
    <row r="223" spans="18:18" s="5" customFormat="1" x14ac:dyDescent="0.2">
      <c r="R223" s="63"/>
    </row>
    <row r="224" spans="18:18" s="5" customFormat="1" x14ac:dyDescent="0.2">
      <c r="R224" s="63"/>
    </row>
    <row r="225" spans="18:18" s="5" customFormat="1" x14ac:dyDescent="0.2">
      <c r="R225" s="63"/>
    </row>
    <row r="226" spans="18:18" s="5" customFormat="1" x14ac:dyDescent="0.2">
      <c r="R226" s="63"/>
    </row>
    <row r="227" spans="18:18" s="5" customFormat="1" x14ac:dyDescent="0.2">
      <c r="R227" s="63"/>
    </row>
    <row r="228" spans="18:18" s="5" customFormat="1" x14ac:dyDescent="0.2">
      <c r="R228" s="63"/>
    </row>
    <row r="229" spans="18:18" s="5" customFormat="1" x14ac:dyDescent="0.2">
      <c r="R229" s="63"/>
    </row>
    <row r="230" spans="18:18" s="5" customFormat="1" x14ac:dyDescent="0.2">
      <c r="R230" s="63"/>
    </row>
    <row r="231" spans="18:18" s="5" customFormat="1" x14ac:dyDescent="0.2">
      <c r="R231" s="63"/>
    </row>
    <row r="232" spans="18:18" s="5" customFormat="1" x14ac:dyDescent="0.2">
      <c r="R232" s="63"/>
    </row>
    <row r="233" spans="18:18" s="5" customFormat="1" x14ac:dyDescent="0.2">
      <c r="R233" s="63"/>
    </row>
    <row r="234" spans="18:18" s="5" customFormat="1" x14ac:dyDescent="0.2">
      <c r="R234" s="63"/>
    </row>
    <row r="235" spans="18:18" s="5" customFormat="1" x14ac:dyDescent="0.2">
      <c r="R235" s="63"/>
    </row>
    <row r="236" spans="18:18" s="5" customFormat="1" x14ac:dyDescent="0.2">
      <c r="R236" s="63"/>
    </row>
    <row r="237" spans="18:18" s="5" customFormat="1" x14ac:dyDescent="0.2">
      <c r="R237" s="63"/>
    </row>
    <row r="238" spans="18:18" s="5" customFormat="1" x14ac:dyDescent="0.2">
      <c r="R238" s="63"/>
    </row>
    <row r="239" spans="18:18" s="5" customFormat="1" x14ac:dyDescent="0.2">
      <c r="R239" s="63"/>
    </row>
    <row r="240" spans="18:18" s="5" customFormat="1" x14ac:dyDescent="0.2">
      <c r="R240" s="63"/>
    </row>
    <row r="241" spans="18:18" s="5" customFormat="1" x14ac:dyDescent="0.2">
      <c r="R241" s="63"/>
    </row>
    <row r="242" spans="18:18" s="5" customFormat="1" x14ac:dyDescent="0.2">
      <c r="R242" s="63"/>
    </row>
    <row r="243" spans="18:18" s="5" customFormat="1" x14ac:dyDescent="0.2">
      <c r="R243" s="63"/>
    </row>
    <row r="244" spans="18:18" s="5" customFormat="1" x14ac:dyDescent="0.2">
      <c r="R244" s="63"/>
    </row>
    <row r="245" spans="18:18" s="5" customFormat="1" x14ac:dyDescent="0.2">
      <c r="R245" s="63"/>
    </row>
    <row r="246" spans="18:18" s="5" customFormat="1" x14ac:dyDescent="0.2">
      <c r="R246" s="63"/>
    </row>
    <row r="247" spans="18:18" s="5" customFormat="1" x14ac:dyDescent="0.2">
      <c r="R247" s="63"/>
    </row>
    <row r="248" spans="18:18" s="5" customFormat="1" x14ac:dyDescent="0.2">
      <c r="R248" s="63"/>
    </row>
    <row r="249" spans="18:18" s="5" customFormat="1" x14ac:dyDescent="0.2">
      <c r="R249" s="63"/>
    </row>
    <row r="250" spans="18:18" s="5" customFormat="1" x14ac:dyDescent="0.2">
      <c r="R250" s="63"/>
    </row>
    <row r="251" spans="18:18" s="5" customFormat="1" x14ac:dyDescent="0.2">
      <c r="R251" s="63"/>
    </row>
    <row r="252" spans="18:18" s="5" customFormat="1" x14ac:dyDescent="0.2">
      <c r="R252" s="63"/>
    </row>
    <row r="253" spans="18:18" s="5" customFormat="1" x14ac:dyDescent="0.2">
      <c r="R253" s="63"/>
    </row>
    <row r="254" spans="18:18" s="5" customFormat="1" x14ac:dyDescent="0.2">
      <c r="R254" s="63"/>
    </row>
    <row r="255" spans="18:18" s="5" customFormat="1" x14ac:dyDescent="0.2">
      <c r="R255" s="63"/>
    </row>
    <row r="256" spans="18:18" s="5" customFormat="1" x14ac:dyDescent="0.2">
      <c r="R256" s="63"/>
    </row>
    <row r="257" spans="18:18" s="5" customFormat="1" x14ac:dyDescent="0.2">
      <c r="R257" s="63"/>
    </row>
    <row r="258" spans="18:18" s="5" customFormat="1" x14ac:dyDescent="0.2">
      <c r="R258" s="63"/>
    </row>
    <row r="259" spans="18:18" s="5" customFormat="1" x14ac:dyDescent="0.2">
      <c r="R259" s="63"/>
    </row>
    <row r="260" spans="18:18" s="5" customFormat="1" x14ac:dyDescent="0.2">
      <c r="R260" s="63"/>
    </row>
    <row r="261" spans="18:18" s="5" customFormat="1" x14ac:dyDescent="0.2">
      <c r="R261" s="63"/>
    </row>
    <row r="262" spans="18:18" s="5" customFormat="1" x14ac:dyDescent="0.2">
      <c r="R262" s="63"/>
    </row>
    <row r="263" spans="18:18" s="5" customFormat="1" x14ac:dyDescent="0.2">
      <c r="R263" s="63"/>
    </row>
    <row r="264" spans="18:18" s="5" customFormat="1" x14ac:dyDescent="0.2">
      <c r="R264" s="63"/>
    </row>
    <row r="265" spans="18:18" s="5" customFormat="1" x14ac:dyDescent="0.2">
      <c r="R265" s="63"/>
    </row>
    <row r="266" spans="18:18" s="5" customFormat="1" x14ac:dyDescent="0.2">
      <c r="R266" s="63"/>
    </row>
    <row r="267" spans="18:18" s="5" customFormat="1" x14ac:dyDescent="0.2">
      <c r="R267" s="63"/>
    </row>
    <row r="268" spans="18:18" s="5" customFormat="1" x14ac:dyDescent="0.2">
      <c r="R268" s="63"/>
    </row>
    <row r="269" spans="18:18" s="5" customFormat="1" x14ac:dyDescent="0.2">
      <c r="R269" s="63"/>
    </row>
    <row r="270" spans="18:18" s="5" customFormat="1" x14ac:dyDescent="0.2">
      <c r="R270" s="63"/>
    </row>
    <row r="271" spans="18:18" s="5" customFormat="1" x14ac:dyDescent="0.2">
      <c r="R271" s="63"/>
    </row>
    <row r="272" spans="18:18" s="5" customFormat="1" x14ac:dyDescent="0.2">
      <c r="R272" s="63"/>
    </row>
    <row r="273" spans="18:18" s="5" customFormat="1" x14ac:dyDescent="0.2">
      <c r="R273" s="63"/>
    </row>
    <row r="274" spans="18:18" s="5" customFormat="1" x14ac:dyDescent="0.2">
      <c r="R274" s="63"/>
    </row>
    <row r="275" spans="18:18" s="5" customFormat="1" x14ac:dyDescent="0.2">
      <c r="R275" s="63"/>
    </row>
    <row r="276" spans="18:18" s="5" customFormat="1" x14ac:dyDescent="0.2">
      <c r="R276" s="63"/>
    </row>
    <row r="277" spans="18:18" s="5" customFormat="1" x14ac:dyDescent="0.2">
      <c r="R277" s="63"/>
    </row>
    <row r="278" spans="18:18" s="5" customFormat="1" x14ac:dyDescent="0.2">
      <c r="R278" s="63"/>
    </row>
    <row r="279" spans="18:18" s="5" customFormat="1" x14ac:dyDescent="0.2">
      <c r="R279" s="63"/>
    </row>
    <row r="280" spans="18:18" s="5" customFormat="1" x14ac:dyDescent="0.2">
      <c r="R280" s="63"/>
    </row>
    <row r="281" spans="18:18" s="5" customFormat="1" x14ac:dyDescent="0.2">
      <c r="R281" s="63"/>
    </row>
    <row r="282" spans="18:18" s="5" customFormat="1" x14ac:dyDescent="0.2">
      <c r="R282" s="63"/>
    </row>
    <row r="283" spans="18:18" s="5" customFormat="1" x14ac:dyDescent="0.2">
      <c r="R283" s="63"/>
    </row>
    <row r="284" spans="18:18" s="5" customFormat="1" x14ac:dyDescent="0.2">
      <c r="R284" s="63"/>
    </row>
    <row r="285" spans="18:18" s="5" customFormat="1" x14ac:dyDescent="0.2">
      <c r="R285" s="63"/>
    </row>
    <row r="286" spans="18:18" s="5" customFormat="1" x14ac:dyDescent="0.2">
      <c r="R286" s="63"/>
    </row>
    <row r="287" spans="18:18" s="5" customFormat="1" x14ac:dyDescent="0.2">
      <c r="R287" s="63"/>
    </row>
    <row r="288" spans="18:18" s="5" customFormat="1" x14ac:dyDescent="0.2">
      <c r="R288" s="63"/>
    </row>
    <row r="289" spans="18:18" s="5" customFormat="1" x14ac:dyDescent="0.2">
      <c r="R289" s="63"/>
    </row>
    <row r="290" spans="18:18" s="5" customFormat="1" x14ac:dyDescent="0.2">
      <c r="R290" s="63"/>
    </row>
    <row r="291" spans="18:18" s="5" customFormat="1" x14ac:dyDescent="0.2">
      <c r="R291" s="63"/>
    </row>
    <row r="292" spans="18:18" s="5" customFormat="1" x14ac:dyDescent="0.2">
      <c r="R292" s="63"/>
    </row>
    <row r="293" spans="18:18" s="5" customFormat="1" x14ac:dyDescent="0.2">
      <c r="R293" s="63"/>
    </row>
    <row r="294" spans="18:18" s="5" customFormat="1" x14ac:dyDescent="0.2">
      <c r="R294" s="63"/>
    </row>
    <row r="295" spans="18:18" s="5" customFormat="1" x14ac:dyDescent="0.2">
      <c r="R295" s="63"/>
    </row>
    <row r="296" spans="18:18" s="5" customFormat="1" x14ac:dyDescent="0.2">
      <c r="R296" s="63"/>
    </row>
    <row r="297" spans="18:18" s="5" customFormat="1" x14ac:dyDescent="0.2">
      <c r="R297" s="63"/>
    </row>
    <row r="298" spans="18:18" s="5" customFormat="1" x14ac:dyDescent="0.2">
      <c r="R298" s="63"/>
    </row>
    <row r="299" spans="18:18" s="5" customFormat="1" x14ac:dyDescent="0.2">
      <c r="R299" s="63"/>
    </row>
    <row r="300" spans="18:18" s="5" customFormat="1" x14ac:dyDescent="0.2">
      <c r="R300" s="63"/>
    </row>
    <row r="301" spans="18:18" s="5" customFormat="1" x14ac:dyDescent="0.2">
      <c r="R301" s="63"/>
    </row>
    <row r="302" spans="18:18" s="5" customFormat="1" x14ac:dyDescent="0.2">
      <c r="R302" s="63"/>
    </row>
    <row r="303" spans="18:18" s="5" customFormat="1" x14ac:dyDescent="0.2">
      <c r="R303" s="63"/>
    </row>
    <row r="304" spans="18:18" s="5" customFormat="1" x14ac:dyDescent="0.2">
      <c r="R304" s="63"/>
    </row>
    <row r="305" spans="18:18" s="5" customFormat="1" x14ac:dyDescent="0.2">
      <c r="R305" s="63"/>
    </row>
    <row r="306" spans="18:18" s="5" customFormat="1" x14ac:dyDescent="0.2">
      <c r="R306" s="63"/>
    </row>
    <row r="307" spans="18:18" s="5" customFormat="1" x14ac:dyDescent="0.2">
      <c r="R307" s="63"/>
    </row>
    <row r="308" spans="18:18" s="5" customFormat="1" x14ac:dyDescent="0.2">
      <c r="R308" s="63"/>
    </row>
    <row r="309" spans="18:18" s="5" customFormat="1" x14ac:dyDescent="0.2">
      <c r="R309" s="63"/>
    </row>
    <row r="310" spans="18:18" s="5" customFormat="1" x14ac:dyDescent="0.2">
      <c r="R310" s="63"/>
    </row>
    <row r="311" spans="18:18" s="5" customFormat="1" x14ac:dyDescent="0.2">
      <c r="R311" s="63"/>
    </row>
    <row r="312" spans="18:18" s="5" customFormat="1" x14ac:dyDescent="0.2">
      <c r="R312" s="63"/>
    </row>
    <row r="313" spans="18:18" s="5" customFormat="1" x14ac:dyDescent="0.2">
      <c r="R313" s="63"/>
    </row>
    <row r="314" spans="18:18" s="5" customFormat="1" x14ac:dyDescent="0.2">
      <c r="R314" s="63"/>
    </row>
    <row r="315" spans="18:18" s="5" customFormat="1" x14ac:dyDescent="0.2">
      <c r="R315" s="63"/>
    </row>
    <row r="316" spans="18:18" s="5" customFormat="1" x14ac:dyDescent="0.2">
      <c r="R316" s="63"/>
    </row>
    <row r="317" spans="18:18" s="5" customFormat="1" x14ac:dyDescent="0.2">
      <c r="R317" s="63"/>
    </row>
    <row r="318" spans="18:18" s="5" customFormat="1" x14ac:dyDescent="0.2">
      <c r="R318" s="63"/>
    </row>
    <row r="319" spans="18:18" s="5" customFormat="1" x14ac:dyDescent="0.2">
      <c r="R319" s="63"/>
    </row>
    <row r="320" spans="18:18" s="5" customFormat="1" x14ac:dyDescent="0.2">
      <c r="R320" s="63"/>
    </row>
    <row r="321" spans="18:18" s="5" customFormat="1" x14ac:dyDescent="0.2">
      <c r="R321" s="63"/>
    </row>
    <row r="322" spans="18:18" s="5" customFormat="1" x14ac:dyDescent="0.2">
      <c r="R322" s="63"/>
    </row>
    <row r="323" spans="18:18" s="5" customFormat="1" x14ac:dyDescent="0.2">
      <c r="R323" s="63"/>
    </row>
    <row r="324" spans="18:18" s="5" customFormat="1" x14ac:dyDescent="0.2">
      <c r="R324" s="63"/>
    </row>
    <row r="325" spans="18:18" s="5" customFormat="1" x14ac:dyDescent="0.2">
      <c r="R325" s="63"/>
    </row>
    <row r="326" spans="18:18" s="5" customFormat="1" x14ac:dyDescent="0.2">
      <c r="R326" s="63"/>
    </row>
    <row r="327" spans="18:18" s="5" customFormat="1" x14ac:dyDescent="0.2">
      <c r="R327" s="63"/>
    </row>
    <row r="328" spans="18:18" s="5" customFormat="1" x14ac:dyDescent="0.2">
      <c r="R328" s="63"/>
    </row>
    <row r="329" spans="18:18" s="5" customFormat="1" x14ac:dyDescent="0.2">
      <c r="R329" s="63"/>
    </row>
    <row r="330" spans="18:18" s="5" customFormat="1" x14ac:dyDescent="0.2">
      <c r="R330" s="63"/>
    </row>
    <row r="331" spans="18:18" s="5" customFormat="1" x14ac:dyDescent="0.2">
      <c r="R331" s="63"/>
    </row>
    <row r="332" spans="18:18" s="5" customFormat="1" x14ac:dyDescent="0.2">
      <c r="R332" s="63"/>
    </row>
    <row r="333" spans="18:18" s="5" customFormat="1" x14ac:dyDescent="0.2">
      <c r="R333" s="63"/>
    </row>
    <row r="334" spans="18:18" s="5" customFormat="1" x14ac:dyDescent="0.2">
      <c r="R334" s="63"/>
    </row>
    <row r="335" spans="18:18" s="5" customFormat="1" x14ac:dyDescent="0.2">
      <c r="R335" s="63"/>
    </row>
    <row r="336" spans="18:18" s="5" customFormat="1" x14ac:dyDescent="0.2">
      <c r="R336" s="63"/>
    </row>
    <row r="337" spans="18:18" s="5" customFormat="1" x14ac:dyDescent="0.2">
      <c r="R337" s="63"/>
    </row>
    <row r="338" spans="18:18" s="5" customFormat="1" x14ac:dyDescent="0.2">
      <c r="R338" s="63"/>
    </row>
    <row r="339" spans="18:18" s="5" customFormat="1" x14ac:dyDescent="0.2">
      <c r="R339" s="63"/>
    </row>
    <row r="340" spans="18:18" s="5" customFormat="1" x14ac:dyDescent="0.2">
      <c r="R340" s="63"/>
    </row>
    <row r="341" spans="18:18" s="5" customFormat="1" x14ac:dyDescent="0.2">
      <c r="R341" s="63"/>
    </row>
    <row r="342" spans="18:18" s="5" customFormat="1" x14ac:dyDescent="0.2">
      <c r="R342" s="63"/>
    </row>
    <row r="343" spans="18:18" s="5" customFormat="1" x14ac:dyDescent="0.2">
      <c r="R343" s="63"/>
    </row>
    <row r="344" spans="18:18" s="5" customFormat="1" x14ac:dyDescent="0.2">
      <c r="R344" s="63"/>
    </row>
    <row r="345" spans="18:18" s="5" customFormat="1" x14ac:dyDescent="0.2">
      <c r="R345" s="63"/>
    </row>
    <row r="346" spans="18:18" s="5" customFormat="1" x14ac:dyDescent="0.2">
      <c r="R346" s="63"/>
    </row>
    <row r="347" spans="18:18" s="5" customFormat="1" x14ac:dyDescent="0.2">
      <c r="R347" s="63"/>
    </row>
    <row r="348" spans="18:18" s="5" customFormat="1" x14ac:dyDescent="0.2">
      <c r="R348" s="63"/>
    </row>
    <row r="349" spans="18:18" s="5" customFormat="1" x14ac:dyDescent="0.2">
      <c r="R349" s="63"/>
    </row>
    <row r="350" spans="18:18" s="5" customFormat="1" x14ac:dyDescent="0.2">
      <c r="R350" s="63"/>
    </row>
    <row r="351" spans="18:18" s="5" customFormat="1" x14ac:dyDescent="0.2">
      <c r="R351" s="63"/>
    </row>
    <row r="352" spans="18:18" s="5" customFormat="1" x14ac:dyDescent="0.2">
      <c r="R352" s="63"/>
    </row>
    <row r="353" spans="18:18" s="5" customFormat="1" x14ac:dyDescent="0.2">
      <c r="R353" s="63"/>
    </row>
    <row r="354" spans="18:18" s="5" customFormat="1" x14ac:dyDescent="0.2">
      <c r="R354" s="63"/>
    </row>
    <row r="355" spans="18:18" s="5" customFormat="1" x14ac:dyDescent="0.2">
      <c r="R355" s="63"/>
    </row>
    <row r="356" spans="18:18" s="5" customFormat="1" x14ac:dyDescent="0.2">
      <c r="R356" s="63"/>
    </row>
    <row r="357" spans="18:18" s="5" customFormat="1" x14ac:dyDescent="0.2">
      <c r="R357" s="63"/>
    </row>
    <row r="358" spans="18:18" s="5" customFormat="1" x14ac:dyDescent="0.2">
      <c r="R358" s="63"/>
    </row>
    <row r="359" spans="18:18" s="5" customFormat="1" x14ac:dyDescent="0.2">
      <c r="R359" s="63"/>
    </row>
    <row r="360" spans="18:18" s="5" customFormat="1" x14ac:dyDescent="0.2">
      <c r="R360" s="63"/>
    </row>
    <row r="361" spans="18:18" s="5" customFormat="1" x14ac:dyDescent="0.2">
      <c r="R361" s="63"/>
    </row>
    <row r="362" spans="18:18" s="5" customFormat="1" x14ac:dyDescent="0.2">
      <c r="R362" s="63"/>
    </row>
    <row r="363" spans="18:18" s="5" customFormat="1" x14ac:dyDescent="0.2">
      <c r="R363" s="63"/>
    </row>
    <row r="364" spans="18:18" s="5" customFormat="1" x14ac:dyDescent="0.2">
      <c r="R364" s="63"/>
    </row>
    <row r="365" spans="18:18" s="5" customFormat="1" x14ac:dyDescent="0.2">
      <c r="R365" s="63"/>
    </row>
    <row r="366" spans="18:18" s="5" customFormat="1" x14ac:dyDescent="0.2">
      <c r="R366" s="63"/>
    </row>
    <row r="367" spans="18:18" s="5" customFormat="1" x14ac:dyDescent="0.2">
      <c r="R367" s="63"/>
    </row>
    <row r="368" spans="18:18" s="5" customFormat="1" x14ac:dyDescent="0.2">
      <c r="R368" s="63"/>
    </row>
    <row r="369" spans="18:18" s="5" customFormat="1" x14ac:dyDescent="0.2">
      <c r="R369" s="63"/>
    </row>
    <row r="370" spans="18:18" s="5" customFormat="1" x14ac:dyDescent="0.2">
      <c r="R370" s="63"/>
    </row>
    <row r="371" spans="18:18" s="5" customFormat="1" x14ac:dyDescent="0.2">
      <c r="R371" s="63"/>
    </row>
    <row r="372" spans="18:18" s="5" customFormat="1" x14ac:dyDescent="0.2">
      <c r="R372" s="63"/>
    </row>
    <row r="373" spans="18:18" s="5" customFormat="1" x14ac:dyDescent="0.2">
      <c r="R373" s="63"/>
    </row>
    <row r="374" spans="18:18" s="5" customFormat="1" x14ac:dyDescent="0.2">
      <c r="R374" s="63"/>
    </row>
    <row r="375" spans="18:18" s="5" customFormat="1" x14ac:dyDescent="0.2">
      <c r="R375" s="63"/>
    </row>
    <row r="376" spans="18:18" s="5" customFormat="1" x14ac:dyDescent="0.2">
      <c r="R376" s="63"/>
    </row>
    <row r="377" spans="18:18" s="5" customFormat="1" x14ac:dyDescent="0.2">
      <c r="R377" s="63"/>
    </row>
    <row r="378" spans="18:18" s="5" customFormat="1" x14ac:dyDescent="0.2">
      <c r="R378" s="63"/>
    </row>
    <row r="379" spans="18:18" s="5" customFormat="1" x14ac:dyDescent="0.2">
      <c r="R379" s="63"/>
    </row>
    <row r="380" spans="18:18" s="5" customFormat="1" x14ac:dyDescent="0.2">
      <c r="R380" s="63"/>
    </row>
    <row r="381" spans="18:18" s="5" customFormat="1" x14ac:dyDescent="0.2">
      <c r="R381" s="63"/>
    </row>
    <row r="382" spans="18:18" s="5" customFormat="1" x14ac:dyDescent="0.2">
      <c r="R382" s="63"/>
    </row>
    <row r="383" spans="18:18" s="5" customFormat="1" x14ac:dyDescent="0.2">
      <c r="R383" s="63"/>
    </row>
    <row r="384" spans="18:18" s="5" customFormat="1" x14ac:dyDescent="0.2">
      <c r="R384" s="63"/>
    </row>
    <row r="385" spans="18:18" s="5" customFormat="1" x14ac:dyDescent="0.2">
      <c r="R385" s="63"/>
    </row>
    <row r="386" spans="18:18" s="5" customFormat="1" x14ac:dyDescent="0.2">
      <c r="R386" s="63"/>
    </row>
    <row r="387" spans="18:18" s="5" customFormat="1" x14ac:dyDescent="0.2">
      <c r="R387" s="63"/>
    </row>
    <row r="388" spans="18:18" s="5" customFormat="1" x14ac:dyDescent="0.2">
      <c r="R388" s="63"/>
    </row>
    <row r="389" spans="18:18" s="5" customFormat="1" x14ac:dyDescent="0.2">
      <c r="R389" s="63"/>
    </row>
    <row r="390" spans="18:18" s="5" customFormat="1" x14ac:dyDescent="0.2">
      <c r="R390" s="63"/>
    </row>
    <row r="391" spans="18:18" s="5" customFormat="1" x14ac:dyDescent="0.2">
      <c r="R391" s="63"/>
    </row>
    <row r="392" spans="18:18" s="5" customFormat="1" x14ac:dyDescent="0.2">
      <c r="R392" s="63"/>
    </row>
    <row r="393" spans="18:18" s="5" customFormat="1" x14ac:dyDescent="0.2">
      <c r="R393" s="63"/>
    </row>
    <row r="394" spans="18:18" s="5" customFormat="1" x14ac:dyDescent="0.2">
      <c r="R394" s="63"/>
    </row>
    <row r="395" spans="18:18" s="5" customFormat="1" x14ac:dyDescent="0.2">
      <c r="R395" s="63"/>
    </row>
    <row r="396" spans="18:18" s="5" customFormat="1" x14ac:dyDescent="0.2">
      <c r="R396" s="63"/>
    </row>
    <row r="397" spans="18:18" s="5" customFormat="1" x14ac:dyDescent="0.2">
      <c r="R397" s="63"/>
    </row>
    <row r="398" spans="18:18" s="5" customFormat="1" x14ac:dyDescent="0.2">
      <c r="R398" s="63"/>
    </row>
    <row r="399" spans="18:18" s="5" customFormat="1" x14ac:dyDescent="0.2">
      <c r="R399" s="63"/>
    </row>
    <row r="400" spans="18:18" s="5" customFormat="1" x14ac:dyDescent="0.2">
      <c r="R400" s="63"/>
    </row>
    <row r="401" spans="18:18" s="5" customFormat="1" x14ac:dyDescent="0.2">
      <c r="R401" s="63"/>
    </row>
    <row r="402" spans="18:18" s="5" customFormat="1" x14ac:dyDescent="0.2">
      <c r="R402" s="63"/>
    </row>
    <row r="403" spans="18:18" s="5" customFormat="1" x14ac:dyDescent="0.2">
      <c r="R403" s="63"/>
    </row>
    <row r="404" spans="18:18" s="5" customFormat="1" x14ac:dyDescent="0.2">
      <c r="R404" s="63"/>
    </row>
    <row r="405" spans="18:18" s="5" customFormat="1" x14ac:dyDescent="0.2">
      <c r="R405" s="63"/>
    </row>
    <row r="406" spans="18:18" s="5" customFormat="1" x14ac:dyDescent="0.2">
      <c r="R406" s="63"/>
    </row>
    <row r="407" spans="18:18" s="5" customFormat="1" x14ac:dyDescent="0.2">
      <c r="R407" s="63"/>
    </row>
    <row r="408" spans="18:18" s="5" customFormat="1" x14ac:dyDescent="0.2">
      <c r="R408" s="63"/>
    </row>
    <row r="409" spans="18:18" s="5" customFormat="1" x14ac:dyDescent="0.2">
      <c r="R409" s="63"/>
    </row>
    <row r="410" spans="18:18" s="5" customFormat="1" x14ac:dyDescent="0.2">
      <c r="R410" s="63"/>
    </row>
    <row r="411" spans="18:18" s="5" customFormat="1" x14ac:dyDescent="0.2">
      <c r="R411" s="63"/>
    </row>
    <row r="412" spans="18:18" s="5" customFormat="1" x14ac:dyDescent="0.2">
      <c r="R412" s="63"/>
    </row>
    <row r="413" spans="18:18" s="5" customFormat="1" x14ac:dyDescent="0.2">
      <c r="R413" s="63"/>
    </row>
    <row r="414" spans="18:18" s="5" customFormat="1" x14ac:dyDescent="0.2">
      <c r="R414" s="63"/>
    </row>
    <row r="415" spans="18:18" s="5" customFormat="1" x14ac:dyDescent="0.2">
      <c r="R415" s="63"/>
    </row>
    <row r="416" spans="18:18" s="5" customFormat="1" x14ac:dyDescent="0.2">
      <c r="R416" s="63"/>
    </row>
    <row r="417" spans="18:18" s="5" customFormat="1" x14ac:dyDescent="0.2">
      <c r="R417" s="63"/>
    </row>
    <row r="418" spans="18:18" s="5" customFormat="1" x14ac:dyDescent="0.2">
      <c r="R418" s="63"/>
    </row>
    <row r="419" spans="18:18" s="5" customFormat="1" x14ac:dyDescent="0.2">
      <c r="R419" s="63"/>
    </row>
    <row r="420" spans="18:18" s="5" customFormat="1" x14ac:dyDescent="0.2">
      <c r="R420" s="63"/>
    </row>
    <row r="421" spans="18:18" s="5" customFormat="1" x14ac:dyDescent="0.2">
      <c r="R421" s="63"/>
    </row>
    <row r="422" spans="18:18" s="5" customFormat="1" x14ac:dyDescent="0.2">
      <c r="R422" s="63"/>
    </row>
    <row r="423" spans="18:18" s="5" customFormat="1" x14ac:dyDescent="0.2">
      <c r="R423" s="63"/>
    </row>
    <row r="424" spans="18:18" s="5" customFormat="1" x14ac:dyDescent="0.2">
      <c r="R424" s="63"/>
    </row>
    <row r="425" spans="18:18" s="5" customFormat="1" x14ac:dyDescent="0.2">
      <c r="R425" s="63"/>
    </row>
    <row r="426" spans="18:18" s="5" customFormat="1" x14ac:dyDescent="0.2">
      <c r="R426" s="63"/>
    </row>
    <row r="427" spans="18:18" s="5" customFormat="1" x14ac:dyDescent="0.2">
      <c r="R427" s="63"/>
    </row>
    <row r="428" spans="18:18" s="5" customFormat="1" x14ac:dyDescent="0.2">
      <c r="R428" s="63"/>
    </row>
    <row r="429" spans="18:18" s="5" customFormat="1" x14ac:dyDescent="0.2">
      <c r="R429" s="63"/>
    </row>
    <row r="430" spans="18:18" s="5" customFormat="1" x14ac:dyDescent="0.2">
      <c r="R430" s="63"/>
    </row>
    <row r="431" spans="18:18" s="5" customFormat="1" x14ac:dyDescent="0.2">
      <c r="R431" s="63"/>
    </row>
    <row r="432" spans="18:18" s="5" customFormat="1" x14ac:dyDescent="0.2">
      <c r="R432" s="63"/>
    </row>
    <row r="433" spans="18:18" s="5" customFormat="1" x14ac:dyDescent="0.2">
      <c r="R433" s="63"/>
    </row>
    <row r="434" spans="18:18" s="5" customFormat="1" x14ac:dyDescent="0.2">
      <c r="R434" s="63"/>
    </row>
    <row r="435" spans="18:18" s="5" customFormat="1" x14ac:dyDescent="0.2">
      <c r="R435" s="63"/>
    </row>
    <row r="436" spans="18:18" s="5" customFormat="1" x14ac:dyDescent="0.2">
      <c r="R436" s="63"/>
    </row>
    <row r="437" spans="18:18" s="5" customFormat="1" x14ac:dyDescent="0.2">
      <c r="R437" s="63"/>
    </row>
    <row r="438" spans="18:18" s="5" customFormat="1" x14ac:dyDescent="0.2">
      <c r="R438" s="63"/>
    </row>
    <row r="439" spans="18:18" s="5" customFormat="1" x14ac:dyDescent="0.2">
      <c r="R439" s="63"/>
    </row>
    <row r="440" spans="18:18" s="5" customFormat="1" x14ac:dyDescent="0.2">
      <c r="R440" s="63"/>
    </row>
    <row r="441" spans="18:18" s="5" customFormat="1" x14ac:dyDescent="0.2">
      <c r="R441" s="63"/>
    </row>
    <row r="442" spans="18:18" s="5" customFormat="1" x14ac:dyDescent="0.2">
      <c r="R442" s="63"/>
    </row>
    <row r="443" spans="18:18" s="5" customFormat="1" x14ac:dyDescent="0.2">
      <c r="R443" s="63"/>
    </row>
    <row r="444" spans="18:18" s="5" customFormat="1" x14ac:dyDescent="0.2">
      <c r="R444" s="63"/>
    </row>
    <row r="445" spans="18:18" s="5" customFormat="1" x14ac:dyDescent="0.2">
      <c r="R445" s="63"/>
    </row>
    <row r="446" spans="18:18" s="5" customFormat="1" x14ac:dyDescent="0.2">
      <c r="R446" s="63"/>
    </row>
    <row r="447" spans="18:18" s="5" customFormat="1" x14ac:dyDescent="0.2">
      <c r="R447" s="63"/>
    </row>
    <row r="448" spans="18:18" s="5" customFormat="1" x14ac:dyDescent="0.2">
      <c r="R448" s="63"/>
    </row>
    <row r="449" spans="18:18" s="5" customFormat="1" x14ac:dyDescent="0.2">
      <c r="R449" s="63"/>
    </row>
    <row r="450" spans="18:18" s="5" customFormat="1" x14ac:dyDescent="0.2">
      <c r="R450" s="63"/>
    </row>
    <row r="451" spans="18:18" s="5" customFormat="1" x14ac:dyDescent="0.2">
      <c r="R451" s="63"/>
    </row>
    <row r="452" spans="18:18" s="5" customFormat="1" x14ac:dyDescent="0.2">
      <c r="R452" s="63"/>
    </row>
    <row r="453" spans="18:18" s="5" customFormat="1" x14ac:dyDescent="0.2">
      <c r="R453" s="63"/>
    </row>
    <row r="454" spans="18:18" s="5" customFormat="1" x14ac:dyDescent="0.2">
      <c r="R454" s="63"/>
    </row>
    <row r="455" spans="18:18" s="5" customFormat="1" x14ac:dyDescent="0.2">
      <c r="R455" s="63"/>
    </row>
    <row r="456" spans="18:18" s="5" customFormat="1" x14ac:dyDescent="0.2">
      <c r="R456" s="63"/>
    </row>
    <row r="457" spans="18:18" s="5" customFormat="1" x14ac:dyDescent="0.2">
      <c r="R457" s="63"/>
    </row>
    <row r="458" spans="18:18" s="5" customFormat="1" x14ac:dyDescent="0.2">
      <c r="R458" s="63"/>
    </row>
    <row r="459" spans="18:18" s="5" customFormat="1" x14ac:dyDescent="0.2">
      <c r="R459" s="63"/>
    </row>
    <row r="460" spans="18:18" s="5" customFormat="1" x14ac:dyDescent="0.2">
      <c r="R460" s="63"/>
    </row>
    <row r="461" spans="18:18" s="5" customFormat="1" x14ac:dyDescent="0.2">
      <c r="R461" s="63"/>
    </row>
    <row r="462" spans="18:18" s="5" customFormat="1" x14ac:dyDescent="0.2">
      <c r="R462" s="63"/>
    </row>
    <row r="463" spans="18:18" s="5" customFormat="1" x14ac:dyDescent="0.2">
      <c r="R463" s="63"/>
    </row>
    <row r="464" spans="18:18" s="5" customFormat="1" x14ac:dyDescent="0.2">
      <c r="R464" s="63"/>
    </row>
    <row r="465" spans="18:18" s="5" customFormat="1" x14ac:dyDescent="0.2">
      <c r="R465" s="63"/>
    </row>
    <row r="466" spans="18:18" s="5" customFormat="1" x14ac:dyDescent="0.2">
      <c r="R466" s="63"/>
    </row>
    <row r="467" spans="18:18" s="5" customFormat="1" x14ac:dyDescent="0.2">
      <c r="R467" s="63"/>
    </row>
    <row r="468" spans="18:18" s="5" customFormat="1" x14ac:dyDescent="0.2">
      <c r="R468" s="63"/>
    </row>
    <row r="469" spans="18:18" s="5" customFormat="1" x14ac:dyDescent="0.2">
      <c r="R469" s="63"/>
    </row>
    <row r="470" spans="18:18" s="5" customFormat="1" x14ac:dyDescent="0.2">
      <c r="R470" s="63"/>
    </row>
    <row r="471" spans="18:18" s="5" customFormat="1" x14ac:dyDescent="0.2">
      <c r="R471" s="63"/>
    </row>
    <row r="472" spans="18:18" s="5" customFormat="1" x14ac:dyDescent="0.2">
      <c r="R472" s="63"/>
    </row>
    <row r="473" spans="18:18" s="5" customFormat="1" x14ac:dyDescent="0.2">
      <c r="R473" s="63"/>
    </row>
    <row r="474" spans="18:18" s="5" customFormat="1" x14ac:dyDescent="0.2">
      <c r="R474" s="63"/>
    </row>
    <row r="475" spans="18:18" s="5" customFormat="1" x14ac:dyDescent="0.2">
      <c r="R475" s="63"/>
    </row>
    <row r="476" spans="18:18" s="5" customFormat="1" x14ac:dyDescent="0.2">
      <c r="R476" s="63"/>
    </row>
    <row r="477" spans="18:18" s="5" customFormat="1" x14ac:dyDescent="0.2">
      <c r="R477" s="63"/>
    </row>
    <row r="478" spans="18:18" s="5" customFormat="1" x14ac:dyDescent="0.2">
      <c r="R478" s="63"/>
    </row>
    <row r="479" spans="18:18" s="5" customFormat="1" x14ac:dyDescent="0.2">
      <c r="R479" s="63"/>
    </row>
    <row r="480" spans="18:18" s="5" customFormat="1" x14ac:dyDescent="0.2">
      <c r="R480" s="63"/>
    </row>
    <row r="481" spans="18:18" s="5" customFormat="1" x14ac:dyDescent="0.2">
      <c r="R481" s="63"/>
    </row>
    <row r="482" spans="18:18" s="5" customFormat="1" x14ac:dyDescent="0.2">
      <c r="R482" s="63"/>
    </row>
    <row r="483" spans="18:18" s="5" customFormat="1" x14ac:dyDescent="0.2">
      <c r="R483" s="63"/>
    </row>
    <row r="484" spans="18:18" s="5" customFormat="1" x14ac:dyDescent="0.2">
      <c r="R484" s="63"/>
    </row>
    <row r="485" spans="18:18" s="5" customFormat="1" x14ac:dyDescent="0.2">
      <c r="R485" s="63"/>
    </row>
    <row r="486" spans="18:18" s="5" customFormat="1" x14ac:dyDescent="0.2">
      <c r="R486" s="63"/>
    </row>
    <row r="487" spans="18:18" s="5" customFormat="1" x14ac:dyDescent="0.2">
      <c r="R487" s="63"/>
    </row>
    <row r="488" spans="18:18" s="5" customFormat="1" x14ac:dyDescent="0.2">
      <c r="R488" s="63"/>
    </row>
    <row r="489" spans="18:18" s="5" customFormat="1" x14ac:dyDescent="0.2">
      <c r="R489" s="63"/>
    </row>
    <row r="490" spans="18:18" s="5" customFormat="1" x14ac:dyDescent="0.2">
      <c r="R490" s="63"/>
    </row>
    <row r="491" spans="18:18" s="5" customFormat="1" x14ac:dyDescent="0.2">
      <c r="R491" s="63"/>
    </row>
    <row r="492" spans="18:18" s="5" customFormat="1" x14ac:dyDescent="0.2">
      <c r="R492" s="63"/>
    </row>
    <row r="493" spans="18:18" s="5" customFormat="1" x14ac:dyDescent="0.2">
      <c r="R493" s="63"/>
    </row>
    <row r="494" spans="18:18" s="5" customFormat="1" x14ac:dyDescent="0.2">
      <c r="R494" s="63"/>
    </row>
    <row r="495" spans="18:18" s="5" customFormat="1" x14ac:dyDescent="0.2">
      <c r="R495" s="63"/>
    </row>
    <row r="496" spans="18:18" s="5" customFormat="1" x14ac:dyDescent="0.2">
      <c r="R496" s="63"/>
    </row>
    <row r="497" spans="18:18" s="5" customFormat="1" x14ac:dyDescent="0.2">
      <c r="R497" s="63"/>
    </row>
    <row r="498" spans="18:18" s="5" customFormat="1" x14ac:dyDescent="0.2">
      <c r="R498" s="63"/>
    </row>
    <row r="499" spans="18:18" s="5" customFormat="1" x14ac:dyDescent="0.2">
      <c r="R499" s="63"/>
    </row>
    <row r="500" spans="18:18" s="5" customFormat="1" x14ac:dyDescent="0.2">
      <c r="R500" s="63"/>
    </row>
    <row r="501" spans="18:18" s="5" customFormat="1" x14ac:dyDescent="0.2">
      <c r="R501" s="63"/>
    </row>
    <row r="502" spans="18:18" s="5" customFormat="1" x14ac:dyDescent="0.2">
      <c r="R502" s="63"/>
    </row>
    <row r="503" spans="18:18" s="5" customFormat="1" x14ac:dyDescent="0.2">
      <c r="R503" s="63"/>
    </row>
    <row r="504" spans="18:18" s="5" customFormat="1" x14ac:dyDescent="0.2">
      <c r="R504" s="63"/>
    </row>
    <row r="505" spans="18:18" s="5" customFormat="1" x14ac:dyDescent="0.2">
      <c r="R505" s="63"/>
    </row>
    <row r="506" spans="18:18" s="5" customFormat="1" x14ac:dyDescent="0.2">
      <c r="R506" s="63"/>
    </row>
    <row r="507" spans="18:18" s="5" customFormat="1" x14ac:dyDescent="0.2">
      <c r="R507" s="63"/>
    </row>
    <row r="508" spans="18:18" s="5" customFormat="1" x14ac:dyDescent="0.2">
      <c r="R508" s="63"/>
    </row>
    <row r="509" spans="18:18" s="5" customFormat="1" x14ac:dyDescent="0.2">
      <c r="R509" s="63"/>
    </row>
    <row r="510" spans="18:18" s="5" customFormat="1" x14ac:dyDescent="0.2">
      <c r="R510" s="63"/>
    </row>
    <row r="511" spans="18:18" s="5" customFormat="1" x14ac:dyDescent="0.2">
      <c r="R511" s="63"/>
    </row>
    <row r="512" spans="18:18" s="5" customFormat="1" x14ac:dyDescent="0.2">
      <c r="R512" s="63"/>
    </row>
    <row r="513" spans="18:18" s="5" customFormat="1" x14ac:dyDescent="0.2">
      <c r="R513" s="63"/>
    </row>
    <row r="514" spans="18:18" s="5" customFormat="1" x14ac:dyDescent="0.2">
      <c r="R514" s="63"/>
    </row>
    <row r="515" spans="18:18" s="5" customFormat="1" x14ac:dyDescent="0.2">
      <c r="R515" s="63"/>
    </row>
    <row r="516" spans="18:18" s="5" customFormat="1" x14ac:dyDescent="0.2">
      <c r="R516" s="63"/>
    </row>
    <row r="517" spans="18:18" s="5" customFormat="1" x14ac:dyDescent="0.2">
      <c r="R517" s="63"/>
    </row>
    <row r="518" spans="18:18" s="5" customFormat="1" x14ac:dyDescent="0.2">
      <c r="R518" s="63"/>
    </row>
    <row r="519" spans="18:18" s="5" customFormat="1" x14ac:dyDescent="0.2">
      <c r="R519" s="63"/>
    </row>
    <row r="520" spans="18:18" s="5" customFormat="1" x14ac:dyDescent="0.2">
      <c r="R520" s="63"/>
    </row>
    <row r="521" spans="18:18" s="5" customFormat="1" x14ac:dyDescent="0.2">
      <c r="R521" s="63"/>
    </row>
    <row r="522" spans="18:18" s="5" customFormat="1" x14ac:dyDescent="0.2">
      <c r="R522" s="63"/>
    </row>
    <row r="523" spans="18:18" s="5" customFormat="1" x14ac:dyDescent="0.2">
      <c r="R523" s="63"/>
    </row>
    <row r="524" spans="18:18" s="5" customFormat="1" x14ac:dyDescent="0.2">
      <c r="R524" s="63"/>
    </row>
    <row r="525" spans="18:18" s="5" customFormat="1" x14ac:dyDescent="0.2">
      <c r="R525" s="63"/>
    </row>
    <row r="526" spans="18:18" s="5" customFormat="1" x14ac:dyDescent="0.2">
      <c r="R526" s="63"/>
    </row>
    <row r="527" spans="18:18" s="5" customFormat="1" x14ac:dyDescent="0.2">
      <c r="R527" s="63"/>
    </row>
    <row r="528" spans="18:18" s="5" customFormat="1" x14ac:dyDescent="0.2">
      <c r="R528" s="63"/>
    </row>
    <row r="529" spans="18:18" s="5" customFormat="1" x14ac:dyDescent="0.2">
      <c r="R529" s="63"/>
    </row>
    <row r="530" spans="18:18" s="5" customFormat="1" x14ac:dyDescent="0.2">
      <c r="R530" s="63"/>
    </row>
    <row r="531" spans="18:18" s="5" customFormat="1" x14ac:dyDescent="0.2">
      <c r="R531" s="63"/>
    </row>
    <row r="532" spans="18:18" s="5" customFormat="1" x14ac:dyDescent="0.2">
      <c r="R532" s="63"/>
    </row>
    <row r="533" spans="18:18" s="5" customFormat="1" x14ac:dyDescent="0.2">
      <c r="R533" s="63"/>
    </row>
    <row r="534" spans="18:18" s="5" customFormat="1" x14ac:dyDescent="0.2">
      <c r="R534" s="63"/>
    </row>
    <row r="535" spans="18:18" s="5" customFormat="1" x14ac:dyDescent="0.2">
      <c r="R535" s="63"/>
    </row>
    <row r="536" spans="18:18" s="5" customFormat="1" x14ac:dyDescent="0.2">
      <c r="R536" s="63"/>
    </row>
    <row r="537" spans="18:18" s="5" customFormat="1" x14ac:dyDescent="0.2">
      <c r="R537" s="63"/>
    </row>
    <row r="538" spans="18:18" s="5" customFormat="1" x14ac:dyDescent="0.2">
      <c r="R538" s="63"/>
    </row>
    <row r="539" spans="18:18" s="5" customFormat="1" x14ac:dyDescent="0.2">
      <c r="R539" s="63"/>
    </row>
    <row r="540" spans="18:18" s="5" customFormat="1" x14ac:dyDescent="0.2">
      <c r="R540" s="63"/>
    </row>
    <row r="541" spans="18:18" s="5" customFormat="1" x14ac:dyDescent="0.2">
      <c r="R541" s="63"/>
    </row>
    <row r="542" spans="18:18" s="5" customFormat="1" x14ac:dyDescent="0.2">
      <c r="R542" s="63"/>
    </row>
    <row r="543" spans="18:18" s="5" customFormat="1" x14ac:dyDescent="0.2">
      <c r="R543" s="63"/>
    </row>
    <row r="544" spans="18:18" s="5" customFormat="1" x14ac:dyDescent="0.2">
      <c r="R544" s="63"/>
    </row>
    <row r="545" spans="18:18" s="5" customFormat="1" x14ac:dyDescent="0.2">
      <c r="R545" s="63"/>
    </row>
    <row r="546" spans="18:18" s="5" customFormat="1" x14ac:dyDescent="0.2">
      <c r="R546" s="63"/>
    </row>
    <row r="547" spans="18:18" s="5" customFormat="1" x14ac:dyDescent="0.2">
      <c r="R547" s="63"/>
    </row>
    <row r="548" spans="18:18" s="5" customFormat="1" x14ac:dyDescent="0.2">
      <c r="R548" s="63"/>
    </row>
    <row r="549" spans="18:18" s="5" customFormat="1" x14ac:dyDescent="0.2">
      <c r="R549" s="63"/>
    </row>
    <row r="550" spans="18:18" s="5" customFormat="1" x14ac:dyDescent="0.2">
      <c r="R550" s="63"/>
    </row>
    <row r="551" spans="18:18" s="5" customFormat="1" x14ac:dyDescent="0.2">
      <c r="R551" s="63"/>
    </row>
    <row r="552" spans="18:18" s="5" customFormat="1" x14ac:dyDescent="0.2">
      <c r="R552" s="63"/>
    </row>
    <row r="553" spans="18:18" s="5" customFormat="1" x14ac:dyDescent="0.2">
      <c r="R553" s="63"/>
    </row>
    <row r="554" spans="18:18" s="5" customFormat="1" x14ac:dyDescent="0.2">
      <c r="R554" s="63"/>
    </row>
    <row r="555" spans="18:18" s="5" customFormat="1" x14ac:dyDescent="0.2">
      <c r="R555" s="63"/>
    </row>
    <row r="556" spans="18:18" s="5" customFormat="1" x14ac:dyDescent="0.2">
      <c r="R556" s="63"/>
    </row>
  </sheetData>
  <sheetProtection insertRows="0" deleteRows="0"/>
  <mergeCells count="12">
    <mergeCell ref="A60:E60"/>
    <mergeCell ref="A69:E69"/>
    <mergeCell ref="A1:T1"/>
    <mergeCell ref="A2:T2"/>
    <mergeCell ref="A21:E21"/>
    <mergeCell ref="A28:D28"/>
    <mergeCell ref="A30:E30"/>
    <mergeCell ref="A19:E19"/>
    <mergeCell ref="G19:R19"/>
    <mergeCell ref="A4:T4"/>
    <mergeCell ref="C7:R7"/>
    <mergeCell ref="C8:R8"/>
  </mergeCells>
  <printOptions horizontalCentered="1"/>
  <pageMargins left="3.937007874015748E-2" right="3.937007874015748E-2" top="0.15748031496062992" bottom="0.15748031496062992" header="0" footer="0"/>
  <pageSetup scale="45" orientation="landscape" r:id="rId1"/>
  <rowBreaks count="1" manualBreakCount="1">
    <brk id="7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98DB-15AB-4A1A-9090-906144192A46}">
  <dimension ref="A1:T545"/>
  <sheetViews>
    <sheetView topLeftCell="A19" zoomScale="90" zoomScaleNormal="90" workbookViewId="0">
      <selection activeCell="E41" sqref="E41:E46"/>
    </sheetView>
  </sheetViews>
  <sheetFormatPr baseColWidth="10" defaultColWidth="9.140625" defaultRowHeight="12" x14ac:dyDescent="0.25"/>
  <cols>
    <col min="1" max="1" width="24.7109375" style="31" customWidth="1"/>
    <col min="2" max="2" width="31.28515625" style="31" customWidth="1"/>
    <col min="3" max="3" width="23.85546875" style="34" customWidth="1"/>
    <col min="4" max="4" width="9.28515625" style="34" customWidth="1"/>
    <col min="5" max="5" width="19.85546875" style="34" customWidth="1"/>
    <col min="6" max="6" width="1.7109375" style="34" customWidth="1"/>
    <col min="7" max="17" width="17.140625" style="34" customWidth="1"/>
    <col min="18" max="18" width="17.42578125" style="49" customWidth="1"/>
    <col min="19" max="19" width="1.42578125" style="31" customWidth="1"/>
    <col min="20" max="20" width="14.7109375" style="31" customWidth="1"/>
    <col min="21" max="16384" width="9.140625" style="31"/>
  </cols>
  <sheetData>
    <row r="1" spans="1:20" ht="32.1" customHeight="1" x14ac:dyDescent="0.25">
      <c r="A1" s="200" t="s">
        <v>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28.5" customHeight="1" x14ac:dyDescent="0.25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31.5" customHeight="1" x14ac:dyDescent="0.2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3"/>
    </row>
    <row r="4" spans="1:20" ht="42.6" customHeight="1" x14ac:dyDescent="0.25">
      <c r="A4" s="203" t="s">
        <v>84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ht="8.25" customHeight="1" x14ac:dyDescent="0.25">
      <c r="C5" s="31"/>
      <c r="D5" s="31"/>
      <c r="E5" s="31"/>
      <c r="F5" s="31"/>
      <c r="G5" s="96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</row>
    <row r="6" spans="1:20" ht="8.25" customHeight="1" x14ac:dyDescent="0.25">
      <c r="C6" s="31"/>
      <c r="D6" s="31"/>
      <c r="E6" s="31"/>
      <c r="F6" s="9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43"/>
    </row>
    <row r="7" spans="1:20" ht="26.25" customHeight="1" x14ac:dyDescent="0.25">
      <c r="A7" s="14" t="s">
        <v>0</v>
      </c>
      <c r="B7" s="14"/>
      <c r="C7" s="228" t="str">
        <f>+Concentrado!B7</f>
        <v>LOCALLIS SC, ARKEMETRIA SOCIAL A.C.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T7" s="123"/>
    </row>
    <row r="8" spans="1:20" ht="41.25" customHeight="1" x14ac:dyDescent="0.25">
      <c r="A8" s="14" t="s">
        <v>1</v>
      </c>
      <c r="B8" s="14"/>
      <c r="C8" s="228" t="str">
        <f>+Concentrado!B8</f>
        <v>FORTALECIMIENTO INSTITUCIONAL DE LOS CPC DE LA CIUDAD DE MEXICO, ESTADO DE MEXICO Y QUERETARO MEDIANTE UN ENFOQUE DE FORTALECIMIENTO DE CAPACIDADES, PARTICIPACION CIUDADANA Y RENDICION DE CUENTAS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</row>
    <row r="9" spans="1:20" ht="15.75" customHeight="1" x14ac:dyDescent="0.25">
      <c r="A9" s="14" t="s">
        <v>56</v>
      </c>
      <c r="B9" s="14"/>
      <c r="C9" s="131">
        <f>+Concentrado!B9</f>
        <v>1384900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3"/>
    </row>
    <row r="10" spans="1:20" ht="15.75" customHeight="1" x14ac:dyDescent="0.25">
      <c r="A10" s="14" t="s">
        <v>57</v>
      </c>
      <c r="B10" s="14"/>
      <c r="C10" s="134">
        <f>C9*0.8</f>
        <v>1107920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</row>
    <row r="11" spans="1:20" ht="15.75" customHeight="1" x14ac:dyDescent="0.25">
      <c r="A11" s="14" t="s">
        <v>58</v>
      </c>
      <c r="B11" s="14"/>
      <c r="C11" s="134">
        <f>C9*0.2</f>
        <v>276980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</row>
    <row r="12" spans="1:20" ht="15.75" customHeight="1" x14ac:dyDescent="0.25">
      <c r="A12" s="14" t="s">
        <v>59</v>
      </c>
      <c r="B12" s="14"/>
      <c r="C12" s="146">
        <f>+Concentrado!B12</f>
        <v>43344</v>
      </c>
      <c r="D12" s="91" t="s">
        <v>10</v>
      </c>
      <c r="E12" s="135">
        <f>+Concentrado!D12</f>
        <v>43677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</row>
    <row r="13" spans="1:20" ht="15.75" customHeight="1" x14ac:dyDescent="0.25">
      <c r="A13" s="14" t="s">
        <v>60</v>
      </c>
      <c r="B13" s="14"/>
      <c r="C13" s="146">
        <f>+Concentrado!B13</f>
        <v>43575</v>
      </c>
      <c r="D13" s="91" t="s">
        <v>10</v>
      </c>
      <c r="E13" s="135">
        <f>+Concentrado!D13</f>
        <v>43677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/>
    </row>
    <row r="14" spans="1:20" ht="15.75" customHeight="1" x14ac:dyDescent="0.25">
      <c r="A14" s="14" t="s">
        <v>61</v>
      </c>
      <c r="B14" s="14"/>
      <c r="C14" s="142">
        <f>+Concentrado!B14</f>
        <v>43677</v>
      </c>
      <c r="D14" s="136"/>
      <c r="E14" s="137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3"/>
    </row>
    <row r="15" spans="1:20" ht="8.25" customHeight="1" x14ac:dyDescent="0.25">
      <c r="C15" s="31"/>
      <c r="D15" s="31"/>
      <c r="E15" s="31"/>
      <c r="F15" s="96"/>
      <c r="G15" s="31"/>
      <c r="H15" s="31"/>
      <c r="I15" s="31"/>
      <c r="J15" s="31"/>
      <c r="K15" s="31"/>
      <c r="L15" s="31"/>
      <c r="M15" s="31"/>
      <c r="N15" s="124"/>
      <c r="O15" s="124"/>
      <c r="P15" s="124"/>
      <c r="Q15" s="124"/>
      <c r="R15" s="31"/>
    </row>
    <row r="16" spans="1:20" ht="8.2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20" ht="18.75" customHeight="1" x14ac:dyDescent="0.25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20" ht="12.75" customHeight="1" x14ac:dyDescent="0.25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43"/>
    </row>
    <row r="19" spans="1:20" s="125" customFormat="1" ht="33" customHeight="1" x14ac:dyDescent="0.25">
      <c r="A19" s="216" t="s">
        <v>23</v>
      </c>
      <c r="B19" s="217"/>
      <c r="C19" s="217"/>
      <c r="D19" s="217"/>
      <c r="E19" s="218"/>
      <c r="G19" s="225" t="s">
        <v>32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</row>
    <row r="20" spans="1:20" ht="45.6" customHeight="1" x14ac:dyDescent="0.25">
      <c r="A20" s="153" t="s">
        <v>55</v>
      </c>
      <c r="B20" s="153" t="s">
        <v>53</v>
      </c>
      <c r="C20" s="202" t="s">
        <v>82</v>
      </c>
      <c r="D20" s="202"/>
      <c r="E20" s="154" t="s">
        <v>24</v>
      </c>
      <c r="F20" s="32"/>
      <c r="G20" s="58" t="s">
        <v>33</v>
      </c>
      <c r="H20" s="58" t="s">
        <v>34</v>
      </c>
      <c r="I20" s="58" t="s">
        <v>35</v>
      </c>
      <c r="J20" s="58" t="s">
        <v>36</v>
      </c>
      <c r="K20" s="58" t="s">
        <v>37</v>
      </c>
      <c r="L20" s="58" t="s">
        <v>38</v>
      </c>
      <c r="M20" s="58" t="s">
        <v>39</v>
      </c>
      <c r="N20" s="58" t="s">
        <v>40</v>
      </c>
      <c r="O20" s="58" t="s">
        <v>88</v>
      </c>
      <c r="P20" s="58" t="s">
        <v>89</v>
      </c>
      <c r="Q20" s="58" t="s">
        <v>90</v>
      </c>
      <c r="R20" s="56" t="s">
        <v>4</v>
      </c>
      <c r="S20" s="33"/>
      <c r="T20" s="58" t="s">
        <v>11</v>
      </c>
    </row>
    <row r="21" spans="1:20" s="43" customFormat="1" ht="35.450000000000003" customHeight="1" x14ac:dyDescent="0.25">
      <c r="A21" s="219" t="s">
        <v>71</v>
      </c>
      <c r="B21" s="220"/>
      <c r="C21" s="220"/>
      <c r="D21" s="220"/>
      <c r="E21" s="221"/>
      <c r="F21" s="44"/>
      <c r="G21" s="51"/>
      <c r="H21" s="52"/>
      <c r="I21" s="53"/>
      <c r="J21" s="52"/>
      <c r="K21" s="53"/>
      <c r="L21" s="52"/>
      <c r="M21" s="52"/>
      <c r="N21" s="52"/>
      <c r="O21" s="52"/>
      <c r="P21" s="52"/>
      <c r="Q21" s="52"/>
      <c r="R21" s="54"/>
      <c r="S21" s="47"/>
      <c r="T21" s="45"/>
    </row>
    <row r="22" spans="1:20" ht="15.6" customHeight="1" x14ac:dyDescent="0.25">
      <c r="A22" s="168">
        <v>6</v>
      </c>
      <c r="B22" s="146"/>
      <c r="C22" s="229" t="s">
        <v>121</v>
      </c>
      <c r="D22" s="230"/>
      <c r="E22" s="197">
        <v>259.31</v>
      </c>
      <c r="F22" s="89"/>
      <c r="G22" s="88"/>
      <c r="H22" s="90"/>
      <c r="I22" s="88"/>
      <c r="J22" s="90">
        <v>259.31</v>
      </c>
      <c r="K22" s="88"/>
      <c r="L22" s="90"/>
      <c r="M22" s="90"/>
      <c r="N22" s="90"/>
      <c r="O22" s="90"/>
      <c r="P22" s="90"/>
      <c r="Q22" s="90"/>
      <c r="R22" s="155">
        <f t="shared" ref="R22:R31" si="0">SUM(G22:Q22)</f>
        <v>259.31</v>
      </c>
      <c r="S22" s="156"/>
      <c r="T22" s="157">
        <f t="shared" ref="T22:T32" si="1">IF(ISERROR(R22/E22),"",R22/E22)</f>
        <v>1</v>
      </c>
    </row>
    <row r="23" spans="1:20" ht="15.6" customHeight="1" x14ac:dyDescent="0.25">
      <c r="A23" s="165">
        <v>16</v>
      </c>
      <c r="B23" s="146"/>
      <c r="C23" s="229" t="s">
        <v>121</v>
      </c>
      <c r="D23" s="230"/>
      <c r="E23" s="88">
        <v>115.6</v>
      </c>
      <c r="F23" s="89"/>
      <c r="G23" s="88"/>
      <c r="H23" s="90"/>
      <c r="I23" s="88"/>
      <c r="J23" s="90"/>
      <c r="K23" s="88"/>
      <c r="L23" s="90">
        <v>115.6</v>
      </c>
      <c r="M23" s="90"/>
      <c r="N23" s="90"/>
      <c r="O23" s="90"/>
      <c r="P23" s="90"/>
      <c r="Q23" s="90"/>
      <c r="R23" s="155">
        <f t="shared" si="0"/>
        <v>115.6</v>
      </c>
      <c r="S23" s="156"/>
      <c r="T23" s="157">
        <f t="shared" si="1"/>
        <v>1</v>
      </c>
    </row>
    <row r="24" spans="1:20" ht="15.6" customHeight="1" x14ac:dyDescent="0.25">
      <c r="A24" s="165">
        <v>6</v>
      </c>
      <c r="B24" s="146"/>
      <c r="C24" s="229" t="s">
        <v>121</v>
      </c>
      <c r="D24" s="230"/>
      <c r="E24" s="88">
        <v>1173.8900000000001</v>
      </c>
      <c r="F24" s="89"/>
      <c r="G24" s="88"/>
      <c r="H24" s="90"/>
      <c r="I24" s="88"/>
      <c r="J24" s="90"/>
      <c r="K24" s="88"/>
      <c r="L24" s="90"/>
      <c r="M24" s="90"/>
      <c r="N24" s="90">
        <v>1173.8900000000001</v>
      </c>
      <c r="O24" s="90"/>
      <c r="P24" s="90"/>
      <c r="Q24" s="90"/>
      <c r="R24" s="155">
        <f t="shared" si="0"/>
        <v>1173.8900000000001</v>
      </c>
      <c r="S24" s="156"/>
      <c r="T24" s="157">
        <f t="shared" si="1"/>
        <v>1</v>
      </c>
    </row>
    <row r="25" spans="1:20" ht="15.6" customHeight="1" x14ac:dyDescent="0.25">
      <c r="A25" s="168">
        <v>3</v>
      </c>
      <c r="B25" s="146"/>
      <c r="C25" s="229" t="s">
        <v>122</v>
      </c>
      <c r="D25" s="230"/>
      <c r="E25" s="88">
        <v>316.68</v>
      </c>
      <c r="F25" s="89"/>
      <c r="G25" s="88"/>
      <c r="H25" s="90"/>
      <c r="I25" s="88"/>
      <c r="J25" s="90"/>
      <c r="K25" s="88"/>
      <c r="L25" s="90"/>
      <c r="M25" s="90"/>
      <c r="N25" s="90">
        <v>316.68</v>
      </c>
      <c r="O25" s="90"/>
      <c r="P25" s="90"/>
      <c r="Q25" s="90"/>
      <c r="R25" s="155">
        <f t="shared" si="0"/>
        <v>316.68</v>
      </c>
      <c r="S25" s="156"/>
      <c r="T25" s="157">
        <f t="shared" si="1"/>
        <v>1</v>
      </c>
    </row>
    <row r="26" spans="1:20" ht="15.6" customHeight="1" x14ac:dyDescent="0.25">
      <c r="A26" s="168"/>
      <c r="B26" s="146">
        <v>43561</v>
      </c>
      <c r="C26" s="229" t="s">
        <v>176</v>
      </c>
      <c r="D26" s="230"/>
      <c r="E26" s="197">
        <v>1361.71</v>
      </c>
      <c r="F26" s="89"/>
      <c r="G26" s="88"/>
      <c r="H26" s="90"/>
      <c r="I26" s="88"/>
      <c r="J26" s="90"/>
      <c r="K26" s="88"/>
      <c r="L26" s="90"/>
      <c r="M26" s="90"/>
      <c r="N26" s="90">
        <v>1361.71</v>
      </c>
      <c r="O26" s="90"/>
      <c r="P26" s="90"/>
      <c r="Q26" s="90"/>
      <c r="R26" s="155">
        <f t="shared" si="0"/>
        <v>1361.71</v>
      </c>
      <c r="S26" s="156"/>
      <c r="T26" s="157">
        <f t="shared" si="1"/>
        <v>1</v>
      </c>
    </row>
    <row r="27" spans="1:20" ht="15.6" customHeight="1" x14ac:dyDescent="0.25">
      <c r="A27" s="168"/>
      <c r="B27" s="146">
        <v>43585</v>
      </c>
      <c r="C27" s="229" t="s">
        <v>177</v>
      </c>
      <c r="D27" s="230"/>
      <c r="E27" s="197">
        <v>1255</v>
      </c>
      <c r="F27" s="89"/>
      <c r="G27" s="88"/>
      <c r="H27" s="90"/>
      <c r="I27" s="88"/>
      <c r="J27" s="90"/>
      <c r="K27" s="88"/>
      <c r="L27" s="90"/>
      <c r="M27" s="90"/>
      <c r="N27" s="90">
        <v>1255</v>
      </c>
      <c r="O27" s="90"/>
      <c r="P27" s="90"/>
      <c r="Q27" s="90"/>
      <c r="R27" s="155">
        <f t="shared" si="0"/>
        <v>1255</v>
      </c>
      <c r="S27" s="156"/>
      <c r="T27" s="157">
        <f t="shared" si="1"/>
        <v>1</v>
      </c>
    </row>
    <row r="28" spans="1:20" ht="15.6" customHeight="1" x14ac:dyDescent="0.25">
      <c r="A28" s="168"/>
      <c r="B28" s="146">
        <v>43585</v>
      </c>
      <c r="C28" s="229" t="s">
        <v>178</v>
      </c>
      <c r="D28" s="230"/>
      <c r="E28" s="197">
        <v>464</v>
      </c>
      <c r="F28" s="89"/>
      <c r="G28" s="88"/>
      <c r="H28" s="90"/>
      <c r="I28" s="88"/>
      <c r="J28" s="90"/>
      <c r="K28" s="88"/>
      <c r="L28" s="90"/>
      <c r="M28" s="90"/>
      <c r="N28" s="90">
        <v>464</v>
      </c>
      <c r="O28" s="90"/>
      <c r="P28" s="90"/>
      <c r="Q28" s="90"/>
      <c r="R28" s="155">
        <f t="shared" si="0"/>
        <v>464</v>
      </c>
      <c r="S28" s="156"/>
      <c r="T28" s="157">
        <f t="shared" si="1"/>
        <v>1</v>
      </c>
    </row>
    <row r="29" spans="1:20" ht="15.6" customHeight="1" x14ac:dyDescent="0.25">
      <c r="A29" s="87">
        <v>9</v>
      </c>
      <c r="B29" s="146">
        <v>43609</v>
      </c>
      <c r="C29" s="231" t="s">
        <v>170</v>
      </c>
      <c r="D29" s="232"/>
      <c r="E29" s="193">
        <v>39.9</v>
      </c>
      <c r="F29" s="89"/>
      <c r="G29" s="88"/>
      <c r="H29" s="90"/>
      <c r="I29" s="88"/>
      <c r="J29" s="90"/>
      <c r="K29" s="88"/>
      <c r="L29" s="90"/>
      <c r="M29" s="90"/>
      <c r="N29" s="90"/>
      <c r="O29" s="90">
        <v>39.9</v>
      </c>
      <c r="P29" s="90"/>
      <c r="Q29" s="90"/>
      <c r="R29" s="155">
        <f t="shared" si="0"/>
        <v>39.9</v>
      </c>
      <c r="S29" s="156"/>
      <c r="T29" s="157">
        <f t="shared" si="1"/>
        <v>1</v>
      </c>
    </row>
    <row r="30" spans="1:20" ht="15.6" customHeight="1" x14ac:dyDescent="0.25">
      <c r="A30" s="87"/>
      <c r="B30" s="146"/>
      <c r="C30" s="231" t="s">
        <v>169</v>
      </c>
      <c r="D30" s="232"/>
      <c r="E30" s="193">
        <v>236.54</v>
      </c>
      <c r="F30" s="89"/>
      <c r="G30" s="88"/>
      <c r="H30" s="90"/>
      <c r="I30" s="88"/>
      <c r="J30" s="90"/>
      <c r="K30" s="88"/>
      <c r="L30" s="90"/>
      <c r="M30" s="90"/>
      <c r="N30" s="90"/>
      <c r="O30" s="90"/>
      <c r="P30" s="90"/>
      <c r="Q30" s="90">
        <v>236.54</v>
      </c>
      <c r="R30" s="155">
        <f t="shared" si="0"/>
        <v>236.54</v>
      </c>
      <c r="S30" s="156"/>
      <c r="T30" s="157">
        <f t="shared" si="1"/>
        <v>1</v>
      </c>
    </row>
    <row r="31" spans="1:20" ht="15.6" customHeight="1" x14ac:dyDescent="0.25">
      <c r="A31" s="87"/>
      <c r="B31" s="146"/>
      <c r="C31" s="231"/>
      <c r="D31" s="232"/>
      <c r="E31" s="88"/>
      <c r="F31" s="89"/>
      <c r="G31" s="88"/>
      <c r="H31" s="90"/>
      <c r="I31" s="88"/>
      <c r="J31" s="90"/>
      <c r="K31" s="88"/>
      <c r="L31" s="90"/>
      <c r="M31" s="90"/>
      <c r="N31" s="90"/>
      <c r="O31" s="90"/>
      <c r="P31" s="90"/>
      <c r="Q31" s="90"/>
      <c r="R31" s="155">
        <f t="shared" si="0"/>
        <v>0</v>
      </c>
      <c r="S31" s="156"/>
      <c r="T31" s="157" t="str">
        <f t="shared" si="1"/>
        <v/>
      </c>
    </row>
    <row r="32" spans="1:20" s="43" customFormat="1" ht="15.6" customHeight="1" x14ac:dyDescent="0.25">
      <c r="A32" s="222" t="s">
        <v>72</v>
      </c>
      <c r="B32" s="223"/>
      <c r="C32" s="223"/>
      <c r="D32" s="224"/>
      <c r="E32" s="60">
        <f>SUM(E22:E31)</f>
        <v>5222.63</v>
      </c>
      <c r="F32" s="61"/>
      <c r="G32" s="60">
        <f t="shared" ref="G32:Q32" si="2">SUM(G22:G31)</f>
        <v>0</v>
      </c>
      <c r="H32" s="60">
        <f t="shared" si="2"/>
        <v>0</v>
      </c>
      <c r="I32" s="60">
        <f t="shared" si="2"/>
        <v>0</v>
      </c>
      <c r="J32" s="60">
        <f t="shared" si="2"/>
        <v>259.31</v>
      </c>
      <c r="K32" s="60">
        <f t="shared" si="2"/>
        <v>0</v>
      </c>
      <c r="L32" s="60">
        <f t="shared" si="2"/>
        <v>115.6</v>
      </c>
      <c r="M32" s="60">
        <f t="shared" si="2"/>
        <v>0</v>
      </c>
      <c r="N32" s="60">
        <f t="shared" si="2"/>
        <v>4571.2800000000007</v>
      </c>
      <c r="O32" s="60">
        <f t="shared" si="2"/>
        <v>39.9</v>
      </c>
      <c r="P32" s="60">
        <f t="shared" si="2"/>
        <v>0</v>
      </c>
      <c r="Q32" s="60">
        <f t="shared" si="2"/>
        <v>236.54</v>
      </c>
      <c r="R32" s="55">
        <f>SUM(G32:Q32)</f>
        <v>5222.63</v>
      </c>
      <c r="S32" s="47"/>
      <c r="T32" s="73">
        <f t="shared" si="1"/>
        <v>1</v>
      </c>
    </row>
    <row r="33" spans="1:20" s="96" customFormat="1" ht="15.6" customHeight="1" x14ac:dyDescent="0.25">
      <c r="A33" s="66"/>
      <c r="B33" s="66"/>
      <c r="C33" s="59"/>
      <c r="D33" s="59"/>
      <c r="E33" s="67"/>
      <c r="F33" s="68"/>
      <c r="G33" s="67"/>
      <c r="H33" s="69"/>
      <c r="I33" s="67"/>
      <c r="J33" s="69"/>
      <c r="K33" s="67"/>
      <c r="L33" s="69"/>
      <c r="M33" s="69"/>
      <c r="N33" s="69"/>
      <c r="O33" s="69"/>
      <c r="P33" s="69"/>
      <c r="Q33" s="69"/>
      <c r="R33" s="70"/>
      <c r="S33" s="71"/>
      <c r="T33" s="72"/>
    </row>
    <row r="34" spans="1:20" s="43" customFormat="1" ht="35.450000000000003" customHeight="1" x14ac:dyDescent="0.25">
      <c r="A34" s="213" t="s">
        <v>73</v>
      </c>
      <c r="B34" s="214"/>
      <c r="C34" s="214"/>
      <c r="D34" s="214"/>
      <c r="E34" s="215"/>
      <c r="F34" s="44"/>
      <c r="G34" s="51"/>
      <c r="H34" s="52"/>
      <c r="I34" s="53"/>
      <c r="J34" s="52"/>
      <c r="K34" s="53"/>
      <c r="L34" s="52"/>
      <c r="M34" s="52"/>
      <c r="N34" s="52"/>
      <c r="O34" s="52"/>
      <c r="P34" s="52"/>
      <c r="Q34" s="52"/>
      <c r="R34" s="54"/>
      <c r="S34" s="47"/>
      <c r="T34" s="48" t="str">
        <f>IF(E34=0, " ",R34/E34)</f>
        <v xml:space="preserve"> </v>
      </c>
    </row>
    <row r="35" spans="1:20" ht="15.6" customHeight="1" x14ac:dyDescent="0.25">
      <c r="A35" s="168">
        <v>6</v>
      </c>
      <c r="B35" s="146"/>
      <c r="C35" s="229" t="s">
        <v>123</v>
      </c>
      <c r="D35" s="230"/>
      <c r="E35" s="197">
        <v>669.01</v>
      </c>
      <c r="F35" s="89"/>
      <c r="G35" s="88"/>
      <c r="H35" s="90"/>
      <c r="I35" s="88"/>
      <c r="J35" s="90">
        <v>669.01</v>
      </c>
      <c r="K35" s="88"/>
      <c r="L35" s="90"/>
      <c r="M35" s="90"/>
      <c r="N35" s="90"/>
      <c r="O35" s="90"/>
      <c r="P35" s="90"/>
      <c r="Q35" s="90"/>
      <c r="R35" s="155">
        <f t="shared" ref="R35:R38" si="3">SUM(G35:Q35)</f>
        <v>669.01</v>
      </c>
      <c r="S35" s="156"/>
      <c r="T35" s="157">
        <f t="shared" ref="T35:T47" si="4">IF(ISERROR(R35/E35),"",R35/E35)</f>
        <v>1</v>
      </c>
    </row>
    <row r="36" spans="1:20" ht="15.6" customHeight="1" x14ac:dyDescent="0.25">
      <c r="A36" s="165">
        <v>10</v>
      </c>
      <c r="B36" s="146"/>
      <c r="C36" s="229" t="s">
        <v>123</v>
      </c>
      <c r="D36" s="230"/>
      <c r="E36" s="88">
        <v>4672.4799999999996</v>
      </c>
      <c r="F36" s="89"/>
      <c r="G36" s="88"/>
      <c r="H36" s="90"/>
      <c r="I36" s="88"/>
      <c r="J36" s="90"/>
      <c r="K36" s="88">
        <v>4672.4799999999996</v>
      </c>
      <c r="L36" s="90"/>
      <c r="M36" s="90"/>
      <c r="N36" s="90"/>
      <c r="O36" s="90"/>
      <c r="P36" s="90"/>
      <c r="Q36" s="90"/>
      <c r="R36" s="155">
        <f t="shared" si="3"/>
        <v>4672.4799999999996</v>
      </c>
      <c r="S36" s="156"/>
      <c r="T36" s="157">
        <f t="shared" si="4"/>
        <v>1</v>
      </c>
    </row>
    <row r="37" spans="1:20" ht="15.6" customHeight="1" x14ac:dyDescent="0.25">
      <c r="A37" s="165">
        <v>8</v>
      </c>
      <c r="B37" s="146"/>
      <c r="C37" s="229" t="s">
        <v>124</v>
      </c>
      <c r="D37" s="230"/>
      <c r="E37" s="90">
        <v>7122.4</v>
      </c>
      <c r="F37" s="89"/>
      <c r="G37" s="88"/>
      <c r="H37" s="90"/>
      <c r="I37" s="88"/>
      <c r="J37" s="90"/>
      <c r="K37" s="88"/>
      <c r="L37" s="90"/>
      <c r="M37" s="90">
        <v>7122.4</v>
      </c>
      <c r="N37" s="90"/>
      <c r="O37" s="90"/>
      <c r="P37" s="90"/>
      <c r="Q37" s="90"/>
      <c r="R37" s="155">
        <f t="shared" si="3"/>
        <v>7122.4</v>
      </c>
      <c r="S37" s="156"/>
      <c r="T37" s="157">
        <f t="shared" si="4"/>
        <v>1</v>
      </c>
    </row>
    <row r="38" spans="1:20" ht="15.6" customHeight="1" x14ac:dyDescent="0.25">
      <c r="A38" s="165">
        <v>17</v>
      </c>
      <c r="B38" s="146"/>
      <c r="C38" s="229" t="s">
        <v>125</v>
      </c>
      <c r="D38" s="230"/>
      <c r="E38" s="90">
        <v>7226.8</v>
      </c>
      <c r="F38" s="89"/>
      <c r="G38" s="88"/>
      <c r="H38" s="90"/>
      <c r="I38" s="88"/>
      <c r="J38" s="90"/>
      <c r="K38" s="88"/>
      <c r="L38" s="90"/>
      <c r="M38" s="90">
        <v>7226.8</v>
      </c>
      <c r="N38" s="90"/>
      <c r="O38" s="90"/>
      <c r="P38" s="90"/>
      <c r="Q38" s="90"/>
      <c r="R38" s="155">
        <f t="shared" si="3"/>
        <v>7226.8</v>
      </c>
      <c r="S38" s="156"/>
      <c r="T38" s="157">
        <f t="shared" si="4"/>
        <v>1</v>
      </c>
    </row>
    <row r="39" spans="1:20" ht="15.6" customHeight="1" x14ac:dyDescent="0.25">
      <c r="A39" s="165">
        <v>13</v>
      </c>
      <c r="B39" s="146"/>
      <c r="C39" s="229" t="s">
        <v>126</v>
      </c>
      <c r="D39" s="230"/>
      <c r="E39" s="90">
        <v>4263</v>
      </c>
      <c r="F39" s="89"/>
      <c r="G39" s="88"/>
      <c r="H39" s="90"/>
      <c r="I39" s="88"/>
      <c r="J39" s="90"/>
      <c r="K39" s="88"/>
      <c r="L39" s="90"/>
      <c r="M39" s="90">
        <v>4263</v>
      </c>
      <c r="N39" s="90"/>
      <c r="O39" s="90"/>
      <c r="P39" s="90"/>
      <c r="Q39" s="90"/>
      <c r="R39" s="155">
        <f>SUM(G39:Q39)</f>
        <v>4263</v>
      </c>
      <c r="S39" s="156"/>
      <c r="T39" s="157">
        <f t="shared" si="4"/>
        <v>1</v>
      </c>
    </row>
    <row r="40" spans="1:20" ht="15.6" customHeight="1" x14ac:dyDescent="0.25">
      <c r="A40" s="165">
        <v>14</v>
      </c>
      <c r="B40" s="146"/>
      <c r="C40" s="229" t="s">
        <v>127</v>
      </c>
      <c r="D40" s="230"/>
      <c r="E40" s="90">
        <v>5534.36</v>
      </c>
      <c r="F40" s="89"/>
      <c r="G40" s="88"/>
      <c r="H40" s="90"/>
      <c r="I40" s="88"/>
      <c r="J40" s="90"/>
      <c r="K40" s="88"/>
      <c r="L40" s="90"/>
      <c r="M40" s="90">
        <v>5534.36</v>
      </c>
      <c r="N40" s="90"/>
      <c r="O40" s="90"/>
      <c r="P40" s="90"/>
      <c r="Q40" s="90"/>
      <c r="R40" s="155">
        <f t="shared" ref="R40:R46" si="5">SUM(G40:Q40)</f>
        <v>5534.36</v>
      </c>
      <c r="S40" s="156"/>
      <c r="T40" s="157">
        <f t="shared" si="4"/>
        <v>1</v>
      </c>
    </row>
    <row r="41" spans="1:20" ht="15.6" customHeight="1" x14ac:dyDescent="0.25">
      <c r="A41" s="165">
        <v>8</v>
      </c>
      <c r="B41" s="146">
        <v>43647</v>
      </c>
      <c r="C41" s="229" t="s">
        <v>172</v>
      </c>
      <c r="D41" s="230"/>
      <c r="E41" s="198">
        <v>1276</v>
      </c>
      <c r="F41" s="89"/>
      <c r="G41" s="88"/>
      <c r="H41" s="90"/>
      <c r="I41" s="88"/>
      <c r="J41" s="90"/>
      <c r="K41" s="88"/>
      <c r="L41" s="90"/>
      <c r="M41" s="90"/>
      <c r="N41" s="90"/>
      <c r="O41" s="90"/>
      <c r="P41" s="90"/>
      <c r="Q41" s="90">
        <v>1276</v>
      </c>
      <c r="R41" s="155">
        <f t="shared" si="5"/>
        <v>1276</v>
      </c>
      <c r="S41" s="156"/>
      <c r="T41" s="157">
        <f t="shared" si="4"/>
        <v>1</v>
      </c>
    </row>
    <row r="42" spans="1:20" ht="15.6" customHeight="1" x14ac:dyDescent="0.25">
      <c r="A42" s="165"/>
      <c r="B42" s="146">
        <v>43677</v>
      </c>
      <c r="C42" s="229" t="s">
        <v>172</v>
      </c>
      <c r="D42" s="230"/>
      <c r="E42" s="198">
        <v>1276</v>
      </c>
      <c r="F42" s="89"/>
      <c r="G42" s="88"/>
      <c r="H42" s="90"/>
      <c r="I42" s="88"/>
      <c r="J42" s="90"/>
      <c r="K42" s="88"/>
      <c r="L42" s="90"/>
      <c r="M42" s="90"/>
      <c r="N42" s="90"/>
      <c r="O42" s="90"/>
      <c r="P42" s="90"/>
      <c r="Q42" s="90">
        <v>1276</v>
      </c>
      <c r="R42" s="155">
        <f t="shared" si="5"/>
        <v>1276</v>
      </c>
      <c r="S42" s="156"/>
      <c r="T42" s="157">
        <f t="shared" si="4"/>
        <v>1</v>
      </c>
    </row>
    <row r="43" spans="1:20" ht="15.6" customHeight="1" x14ac:dyDescent="0.25">
      <c r="A43" s="165"/>
      <c r="B43" s="146">
        <v>43677</v>
      </c>
      <c r="C43" s="229" t="s">
        <v>174</v>
      </c>
      <c r="D43" s="230"/>
      <c r="E43" s="195">
        <v>4761.8</v>
      </c>
      <c r="F43" s="89"/>
      <c r="G43" s="88"/>
      <c r="H43" s="90"/>
      <c r="I43" s="88"/>
      <c r="J43" s="90"/>
      <c r="K43" s="88"/>
      <c r="L43" s="90"/>
      <c r="M43" s="90"/>
      <c r="N43" s="90"/>
      <c r="O43" s="90"/>
      <c r="P43" s="90"/>
      <c r="Q43" s="90">
        <v>4761.8</v>
      </c>
      <c r="R43" s="155">
        <f t="shared" si="5"/>
        <v>4761.8</v>
      </c>
      <c r="S43" s="156"/>
      <c r="T43" s="157">
        <f t="shared" si="4"/>
        <v>1</v>
      </c>
    </row>
    <row r="44" spans="1:20" ht="15.6" customHeight="1" x14ac:dyDescent="0.25">
      <c r="A44" s="165"/>
      <c r="B44" s="146">
        <v>43677</v>
      </c>
      <c r="C44" s="229" t="s">
        <v>174</v>
      </c>
      <c r="D44" s="230"/>
      <c r="E44" s="195">
        <v>4761.8</v>
      </c>
      <c r="F44" s="89"/>
      <c r="G44" s="88"/>
      <c r="H44" s="90"/>
      <c r="I44" s="88"/>
      <c r="J44" s="90"/>
      <c r="K44" s="88"/>
      <c r="L44" s="90"/>
      <c r="M44" s="90"/>
      <c r="N44" s="90"/>
      <c r="O44" s="90"/>
      <c r="P44" s="90"/>
      <c r="Q44" s="90">
        <v>4761.8</v>
      </c>
      <c r="R44" s="155">
        <f t="shared" si="5"/>
        <v>4761.8</v>
      </c>
      <c r="S44" s="156"/>
      <c r="T44" s="157">
        <f t="shared" si="4"/>
        <v>1</v>
      </c>
    </row>
    <row r="45" spans="1:20" ht="15.6" customHeight="1" x14ac:dyDescent="0.25">
      <c r="A45" s="165"/>
      <c r="B45" s="146">
        <v>43677</v>
      </c>
      <c r="C45" s="229" t="s">
        <v>185</v>
      </c>
      <c r="D45" s="230"/>
      <c r="E45" s="195">
        <v>11000</v>
      </c>
      <c r="F45" s="89"/>
      <c r="G45" s="88"/>
      <c r="H45" s="90"/>
      <c r="I45" s="88"/>
      <c r="J45" s="90"/>
      <c r="K45" s="88"/>
      <c r="L45" s="90"/>
      <c r="M45" s="90"/>
      <c r="N45" s="90"/>
      <c r="O45" s="90"/>
      <c r="P45" s="90"/>
      <c r="Q45" s="90">
        <v>11000</v>
      </c>
      <c r="R45" s="155">
        <f t="shared" si="5"/>
        <v>11000</v>
      </c>
      <c r="S45" s="156"/>
      <c r="T45" s="157">
        <f t="shared" si="4"/>
        <v>1</v>
      </c>
    </row>
    <row r="46" spans="1:20" ht="15.6" customHeight="1" x14ac:dyDescent="0.25">
      <c r="A46" s="165"/>
      <c r="B46" s="146">
        <v>43677</v>
      </c>
      <c r="C46" s="229" t="s">
        <v>175</v>
      </c>
      <c r="D46" s="230"/>
      <c r="E46" s="195">
        <v>8352</v>
      </c>
      <c r="F46" s="89"/>
      <c r="G46" s="88"/>
      <c r="H46" s="90"/>
      <c r="I46" s="88"/>
      <c r="J46" s="90"/>
      <c r="K46" s="88"/>
      <c r="L46" s="90"/>
      <c r="M46" s="90"/>
      <c r="N46" s="90"/>
      <c r="O46" s="90"/>
      <c r="P46" s="90"/>
      <c r="Q46" s="90">
        <v>8352</v>
      </c>
      <c r="R46" s="155">
        <f t="shared" si="5"/>
        <v>8352</v>
      </c>
      <c r="S46" s="156"/>
      <c r="T46" s="157">
        <f t="shared" si="4"/>
        <v>1</v>
      </c>
    </row>
    <row r="47" spans="1:20" s="43" customFormat="1" ht="15.6" customHeight="1" x14ac:dyDescent="0.25">
      <c r="A47" s="93" t="s">
        <v>74</v>
      </c>
      <c r="B47" s="94"/>
      <c r="C47" s="94"/>
      <c r="D47" s="95"/>
      <c r="E47" s="60">
        <f>SUM(E35:E46)</f>
        <v>60915.65</v>
      </c>
      <c r="F47" s="61"/>
      <c r="G47" s="60">
        <f t="shared" ref="G47:Q47" si="6">SUM(G35:G46)</f>
        <v>0</v>
      </c>
      <c r="H47" s="60">
        <f t="shared" si="6"/>
        <v>0</v>
      </c>
      <c r="I47" s="60">
        <f t="shared" si="6"/>
        <v>0</v>
      </c>
      <c r="J47" s="60">
        <f t="shared" si="6"/>
        <v>669.01</v>
      </c>
      <c r="K47" s="60">
        <f t="shared" si="6"/>
        <v>4672.4799999999996</v>
      </c>
      <c r="L47" s="60">
        <f t="shared" si="6"/>
        <v>0</v>
      </c>
      <c r="M47" s="60">
        <f t="shared" si="6"/>
        <v>24146.560000000001</v>
      </c>
      <c r="N47" s="60">
        <f t="shared" si="6"/>
        <v>0</v>
      </c>
      <c r="O47" s="60">
        <f t="shared" si="6"/>
        <v>0</v>
      </c>
      <c r="P47" s="60">
        <f t="shared" si="6"/>
        <v>0</v>
      </c>
      <c r="Q47" s="60">
        <f t="shared" si="6"/>
        <v>31427.599999999999</v>
      </c>
      <c r="R47" s="55">
        <f>SUM(G47:Q47)</f>
        <v>60915.65</v>
      </c>
      <c r="S47" s="47"/>
      <c r="T47" s="73">
        <f t="shared" si="4"/>
        <v>1</v>
      </c>
    </row>
    <row r="48" spans="1:20" s="96" customFormat="1" ht="15.6" customHeight="1" x14ac:dyDescent="0.25">
      <c r="A48" s="66"/>
      <c r="B48" s="66"/>
      <c r="C48" s="59"/>
      <c r="D48" s="59"/>
      <c r="E48" s="67"/>
      <c r="F48" s="68"/>
      <c r="G48" s="67"/>
      <c r="H48" s="69"/>
      <c r="I48" s="67"/>
      <c r="J48" s="69"/>
      <c r="K48" s="67"/>
      <c r="L48" s="69"/>
      <c r="M48" s="69"/>
      <c r="N48" s="69"/>
      <c r="O48" s="69"/>
      <c r="P48" s="69"/>
      <c r="Q48" s="69"/>
      <c r="R48" s="70"/>
      <c r="S48" s="71"/>
      <c r="T48" s="72"/>
    </row>
    <row r="49" spans="1:20" s="43" customFormat="1" ht="35.450000000000003" customHeight="1" x14ac:dyDescent="0.25">
      <c r="A49" s="213" t="s">
        <v>67</v>
      </c>
      <c r="B49" s="214"/>
      <c r="C49" s="214"/>
      <c r="D49" s="214"/>
      <c r="E49" s="215"/>
      <c r="F49" s="44"/>
      <c r="G49" s="51"/>
      <c r="H49" s="52"/>
      <c r="I49" s="53"/>
      <c r="J49" s="52"/>
      <c r="K49" s="53"/>
      <c r="L49" s="52"/>
      <c r="M49" s="52"/>
      <c r="N49" s="52"/>
      <c r="O49" s="52"/>
      <c r="P49" s="52"/>
      <c r="Q49" s="52"/>
      <c r="R49" s="54"/>
      <c r="S49" s="47"/>
      <c r="T49" s="48" t="str">
        <f>IF(E49=0, " ",R49/E49)</f>
        <v xml:space="preserve"> </v>
      </c>
    </row>
    <row r="50" spans="1:20" ht="15.6" customHeight="1" x14ac:dyDescent="0.25">
      <c r="A50" s="87">
        <v>5</v>
      </c>
      <c r="B50" s="146"/>
      <c r="C50" s="233" t="s">
        <v>128</v>
      </c>
      <c r="D50" s="234"/>
      <c r="E50" s="88">
        <v>700</v>
      </c>
      <c r="F50" s="89"/>
      <c r="G50" s="88"/>
      <c r="H50" s="90"/>
      <c r="I50" s="88"/>
      <c r="J50" s="90"/>
      <c r="K50" s="88"/>
      <c r="L50" s="90"/>
      <c r="M50" s="90"/>
      <c r="N50" s="90">
        <v>700</v>
      </c>
      <c r="O50" s="90"/>
      <c r="P50" s="90"/>
      <c r="Q50" s="90"/>
      <c r="R50" s="155">
        <f t="shared" ref="R50:R55" si="7">SUM(G50:Q50)</f>
        <v>700</v>
      </c>
      <c r="S50" s="156"/>
      <c r="T50" s="157">
        <f t="shared" ref="T50:T56" si="8">IF(ISERROR(R50/E50),"",R50/E50)</f>
        <v>1</v>
      </c>
    </row>
    <row r="51" spans="1:20" ht="15.6" customHeight="1" x14ac:dyDescent="0.25">
      <c r="A51" s="87"/>
      <c r="B51" s="146"/>
      <c r="C51" s="231"/>
      <c r="D51" s="232"/>
      <c r="E51" s="88"/>
      <c r="F51" s="89"/>
      <c r="G51" s="88"/>
      <c r="H51" s="90"/>
      <c r="I51" s="88"/>
      <c r="J51" s="90"/>
      <c r="K51" s="88"/>
      <c r="L51" s="90"/>
      <c r="M51" s="90"/>
      <c r="N51" s="90"/>
      <c r="O51" s="90"/>
      <c r="P51" s="90"/>
      <c r="Q51" s="90"/>
      <c r="R51" s="155">
        <f t="shared" si="7"/>
        <v>0</v>
      </c>
      <c r="S51" s="156"/>
      <c r="T51" s="157" t="str">
        <f t="shared" si="8"/>
        <v/>
      </c>
    </row>
    <row r="52" spans="1:20" ht="15.6" customHeight="1" x14ac:dyDescent="0.25">
      <c r="A52" s="87"/>
      <c r="B52" s="146"/>
      <c r="C52" s="231"/>
      <c r="D52" s="232"/>
      <c r="E52" s="88"/>
      <c r="F52" s="89"/>
      <c r="G52" s="88"/>
      <c r="H52" s="90"/>
      <c r="I52" s="88"/>
      <c r="J52" s="90"/>
      <c r="K52" s="88"/>
      <c r="L52" s="90"/>
      <c r="M52" s="90"/>
      <c r="N52" s="90"/>
      <c r="O52" s="90"/>
      <c r="P52" s="90"/>
      <c r="Q52" s="90"/>
      <c r="R52" s="155">
        <f t="shared" si="7"/>
        <v>0</v>
      </c>
      <c r="S52" s="156"/>
      <c r="T52" s="157" t="str">
        <f t="shared" si="8"/>
        <v/>
      </c>
    </row>
    <row r="53" spans="1:20" ht="15.6" customHeight="1" x14ac:dyDescent="0.25">
      <c r="A53" s="87"/>
      <c r="B53" s="146"/>
      <c r="C53" s="231"/>
      <c r="D53" s="232"/>
      <c r="E53" s="88"/>
      <c r="F53" s="89"/>
      <c r="G53" s="88"/>
      <c r="H53" s="90"/>
      <c r="I53" s="88"/>
      <c r="J53" s="90"/>
      <c r="K53" s="88"/>
      <c r="L53" s="90"/>
      <c r="M53" s="90"/>
      <c r="N53" s="90"/>
      <c r="O53" s="90"/>
      <c r="P53" s="90"/>
      <c r="Q53" s="90"/>
      <c r="R53" s="155">
        <f t="shared" si="7"/>
        <v>0</v>
      </c>
      <c r="S53" s="156"/>
      <c r="T53" s="157" t="str">
        <f t="shared" si="8"/>
        <v/>
      </c>
    </row>
    <row r="54" spans="1:20" ht="15.6" customHeight="1" x14ac:dyDescent="0.25">
      <c r="A54" s="87"/>
      <c r="B54" s="146"/>
      <c r="C54" s="231"/>
      <c r="D54" s="232"/>
      <c r="E54" s="88"/>
      <c r="F54" s="89"/>
      <c r="G54" s="88"/>
      <c r="H54" s="90"/>
      <c r="I54" s="88"/>
      <c r="J54" s="90"/>
      <c r="K54" s="88"/>
      <c r="L54" s="90"/>
      <c r="M54" s="90"/>
      <c r="N54" s="90"/>
      <c r="O54" s="90"/>
      <c r="P54" s="90"/>
      <c r="Q54" s="90"/>
      <c r="R54" s="155">
        <f t="shared" si="7"/>
        <v>0</v>
      </c>
      <c r="S54" s="156"/>
      <c r="T54" s="157" t="str">
        <f t="shared" si="8"/>
        <v/>
      </c>
    </row>
    <row r="55" spans="1:20" ht="15.6" customHeight="1" x14ac:dyDescent="0.25">
      <c r="A55" s="87"/>
      <c r="B55" s="146"/>
      <c r="C55" s="231"/>
      <c r="D55" s="232"/>
      <c r="E55" s="88"/>
      <c r="F55" s="89"/>
      <c r="G55" s="88"/>
      <c r="H55" s="90"/>
      <c r="I55" s="88"/>
      <c r="J55" s="90"/>
      <c r="K55" s="88"/>
      <c r="L55" s="90"/>
      <c r="M55" s="90"/>
      <c r="N55" s="90"/>
      <c r="O55" s="90"/>
      <c r="P55" s="90"/>
      <c r="Q55" s="90"/>
      <c r="R55" s="155">
        <f t="shared" si="7"/>
        <v>0</v>
      </c>
      <c r="S55" s="156"/>
      <c r="T55" s="157" t="str">
        <f t="shared" si="8"/>
        <v/>
      </c>
    </row>
    <row r="56" spans="1:20" s="43" customFormat="1" ht="15.6" customHeight="1" x14ac:dyDescent="0.25">
      <c r="A56" s="93" t="s">
        <v>68</v>
      </c>
      <c r="B56" s="94"/>
      <c r="C56" s="94"/>
      <c r="D56" s="95"/>
      <c r="E56" s="60">
        <f>SUM(E50:E55)</f>
        <v>700</v>
      </c>
      <c r="F56" s="61"/>
      <c r="G56" s="60">
        <f t="shared" ref="G56:Q56" si="9">SUM(G50:G55)</f>
        <v>0</v>
      </c>
      <c r="H56" s="60">
        <f t="shared" si="9"/>
        <v>0</v>
      </c>
      <c r="I56" s="60">
        <f>SUM(I50:I55)</f>
        <v>0</v>
      </c>
      <c r="J56" s="60">
        <f t="shared" si="9"/>
        <v>0</v>
      </c>
      <c r="K56" s="60">
        <f t="shared" si="9"/>
        <v>0</v>
      </c>
      <c r="L56" s="60">
        <f t="shared" si="9"/>
        <v>0</v>
      </c>
      <c r="M56" s="60">
        <f t="shared" si="9"/>
        <v>0</v>
      </c>
      <c r="N56" s="60">
        <f t="shared" si="9"/>
        <v>700</v>
      </c>
      <c r="O56" s="60">
        <f t="shared" si="9"/>
        <v>0</v>
      </c>
      <c r="P56" s="60">
        <f t="shared" si="9"/>
        <v>0</v>
      </c>
      <c r="Q56" s="60">
        <f t="shared" si="9"/>
        <v>0</v>
      </c>
      <c r="R56" s="55">
        <f>SUM(G56:Q56)</f>
        <v>700</v>
      </c>
      <c r="S56" s="47"/>
      <c r="T56" s="73">
        <f t="shared" si="8"/>
        <v>1</v>
      </c>
    </row>
    <row r="57" spans="1:20" s="96" customFormat="1" ht="15.6" customHeight="1" x14ac:dyDescent="0.25">
      <c r="A57" s="66"/>
      <c r="B57" s="66"/>
      <c r="C57" s="59"/>
      <c r="D57" s="59"/>
      <c r="E57" s="67"/>
      <c r="F57" s="68"/>
      <c r="G57" s="67"/>
      <c r="H57" s="69"/>
      <c r="I57" s="67"/>
      <c r="J57" s="69"/>
      <c r="K57" s="67"/>
      <c r="L57" s="69"/>
      <c r="M57" s="69"/>
      <c r="N57" s="69"/>
      <c r="O57" s="69"/>
      <c r="P57" s="69"/>
      <c r="Q57" s="69"/>
      <c r="R57" s="70"/>
      <c r="S57" s="71"/>
      <c r="T57" s="72"/>
    </row>
    <row r="58" spans="1:20" s="43" customFormat="1" ht="35.450000000000003" customHeight="1" x14ac:dyDescent="0.25">
      <c r="A58" s="213" t="s">
        <v>69</v>
      </c>
      <c r="B58" s="214"/>
      <c r="C58" s="214"/>
      <c r="D58" s="214"/>
      <c r="E58" s="215"/>
      <c r="F58" s="44"/>
      <c r="G58" s="51"/>
      <c r="H58" s="52"/>
      <c r="I58" s="53"/>
      <c r="J58" s="52"/>
      <c r="K58" s="53"/>
      <c r="L58" s="52"/>
      <c r="M58" s="52"/>
      <c r="N58" s="52"/>
      <c r="O58" s="52"/>
      <c r="P58" s="52"/>
      <c r="Q58" s="52"/>
      <c r="R58" s="54"/>
      <c r="S58" s="47"/>
      <c r="T58" s="48" t="str">
        <f>IF(E58=0, " ",R58/E58)</f>
        <v xml:space="preserve"> </v>
      </c>
    </row>
    <row r="59" spans="1:20" ht="15.6" customHeight="1" x14ac:dyDescent="0.25">
      <c r="A59" s="168">
        <v>3</v>
      </c>
      <c r="B59" s="146"/>
      <c r="C59" s="229" t="s">
        <v>129</v>
      </c>
      <c r="D59" s="230"/>
      <c r="E59" s="88">
        <v>50</v>
      </c>
      <c r="F59" s="89"/>
      <c r="G59" s="88"/>
      <c r="H59" s="90"/>
      <c r="I59" s="88"/>
      <c r="J59" s="90"/>
      <c r="K59" s="88"/>
      <c r="L59" s="90">
        <v>50</v>
      </c>
      <c r="M59" s="90"/>
      <c r="N59" s="90"/>
      <c r="O59" s="90"/>
      <c r="P59" s="90"/>
      <c r="Q59" s="90"/>
      <c r="R59" s="155">
        <f t="shared" ref="R59:R61" si="10">SUM(G59:Q59)</f>
        <v>50</v>
      </c>
      <c r="S59" s="156"/>
      <c r="T59" s="157">
        <f t="shared" ref="T59:T66" si="11">IF(ISERROR(R59/E59),"",R59/E59)</f>
        <v>1</v>
      </c>
    </row>
    <row r="60" spans="1:20" ht="15.6" customHeight="1" x14ac:dyDescent="0.25">
      <c r="A60" s="168">
        <v>3</v>
      </c>
      <c r="B60" s="146"/>
      <c r="C60" s="229" t="s">
        <v>129</v>
      </c>
      <c r="D60" s="230"/>
      <c r="E60" s="88">
        <v>224</v>
      </c>
      <c r="F60" s="89"/>
      <c r="G60" s="88"/>
      <c r="H60" s="90"/>
      <c r="I60" s="88"/>
      <c r="J60" s="90"/>
      <c r="K60" s="88"/>
      <c r="L60" s="90"/>
      <c r="M60" s="90"/>
      <c r="N60" s="90">
        <v>224</v>
      </c>
      <c r="O60" s="90"/>
      <c r="P60" s="90"/>
      <c r="Q60" s="90"/>
      <c r="R60" s="155">
        <f t="shared" si="10"/>
        <v>224</v>
      </c>
      <c r="S60" s="156"/>
      <c r="T60" s="157">
        <f t="shared" si="11"/>
        <v>1</v>
      </c>
    </row>
    <row r="61" spans="1:20" ht="15.6" customHeight="1" x14ac:dyDescent="0.25">
      <c r="A61" s="168">
        <v>11</v>
      </c>
      <c r="B61" s="146"/>
      <c r="C61" s="229" t="s">
        <v>129</v>
      </c>
      <c r="D61" s="230"/>
      <c r="E61" s="88">
        <v>94</v>
      </c>
      <c r="F61" s="89"/>
      <c r="G61" s="88"/>
      <c r="H61" s="90"/>
      <c r="I61" s="88"/>
      <c r="J61" s="90"/>
      <c r="K61" s="88"/>
      <c r="L61" s="90"/>
      <c r="M61" s="90"/>
      <c r="N61" s="90">
        <v>94</v>
      </c>
      <c r="O61" s="90"/>
      <c r="P61" s="90"/>
      <c r="Q61" s="90"/>
      <c r="R61" s="155">
        <f t="shared" si="10"/>
        <v>94</v>
      </c>
      <c r="S61" s="156"/>
      <c r="T61" s="157">
        <f t="shared" si="11"/>
        <v>1</v>
      </c>
    </row>
    <row r="62" spans="1:20" ht="15.6" customHeight="1" x14ac:dyDescent="0.25">
      <c r="A62" s="194">
        <v>9</v>
      </c>
      <c r="B62" s="146">
        <v>43609</v>
      </c>
      <c r="C62" s="231" t="s">
        <v>169</v>
      </c>
      <c r="D62" s="232"/>
      <c r="E62" s="193">
        <v>11.5</v>
      </c>
      <c r="F62" s="89"/>
      <c r="G62" s="88"/>
      <c r="H62" s="90"/>
      <c r="I62" s="88"/>
      <c r="J62" s="90"/>
      <c r="K62" s="88"/>
      <c r="L62" s="90"/>
      <c r="M62" s="90"/>
      <c r="N62" s="90"/>
      <c r="O62" s="90">
        <v>11.5</v>
      </c>
      <c r="P62" s="90"/>
      <c r="Q62" s="90"/>
      <c r="R62" s="155">
        <f>SUM(G62:Q62)</f>
        <v>11.5</v>
      </c>
      <c r="S62" s="156"/>
      <c r="T62" s="157">
        <f t="shared" si="11"/>
        <v>1</v>
      </c>
    </row>
    <row r="63" spans="1:20" ht="15.6" customHeight="1" x14ac:dyDescent="0.25">
      <c r="A63" s="194">
        <v>9</v>
      </c>
      <c r="B63" s="146">
        <v>43609</v>
      </c>
      <c r="C63" s="231" t="s">
        <v>169</v>
      </c>
      <c r="D63" s="232"/>
      <c r="E63" s="193">
        <v>93.7</v>
      </c>
      <c r="F63" s="89"/>
      <c r="G63" s="88"/>
      <c r="H63" s="90"/>
      <c r="I63" s="88"/>
      <c r="J63" s="90"/>
      <c r="K63" s="88"/>
      <c r="L63" s="90"/>
      <c r="M63" s="90"/>
      <c r="N63" s="90"/>
      <c r="O63" s="90">
        <v>93.7</v>
      </c>
      <c r="P63" s="90"/>
      <c r="Q63" s="90"/>
      <c r="R63" s="155">
        <f t="shared" ref="R63:R64" si="12">SUM(G63:Q63)</f>
        <v>93.7</v>
      </c>
      <c r="S63" s="156"/>
      <c r="T63" s="157">
        <f t="shared" si="11"/>
        <v>1</v>
      </c>
    </row>
    <row r="64" spans="1:20" ht="15.6" customHeight="1" x14ac:dyDescent="0.25">
      <c r="A64" s="194"/>
      <c r="B64" s="146"/>
      <c r="C64" s="231"/>
      <c r="D64" s="232"/>
      <c r="E64" s="88"/>
      <c r="F64" s="89"/>
      <c r="G64" s="88"/>
      <c r="H64" s="90"/>
      <c r="I64" s="88"/>
      <c r="J64" s="90"/>
      <c r="K64" s="88"/>
      <c r="L64" s="90"/>
      <c r="M64" s="90"/>
      <c r="N64" s="90"/>
      <c r="O64" s="90"/>
      <c r="P64" s="90"/>
      <c r="Q64" s="90"/>
      <c r="R64" s="155">
        <f t="shared" si="12"/>
        <v>0</v>
      </c>
      <c r="S64" s="156"/>
      <c r="T64" s="157" t="str">
        <f t="shared" si="11"/>
        <v/>
      </c>
    </row>
    <row r="65" spans="1:20" s="43" customFormat="1" ht="15.6" customHeight="1" x14ac:dyDescent="0.25">
      <c r="A65" s="93" t="s">
        <v>70</v>
      </c>
      <c r="B65" s="94"/>
      <c r="C65" s="94"/>
      <c r="D65" s="95"/>
      <c r="E65" s="60">
        <f>SUM(E59:E64)</f>
        <v>473.2</v>
      </c>
      <c r="F65" s="61"/>
      <c r="G65" s="60">
        <f t="shared" ref="G65:Q65" si="13">SUM(G59:G64)</f>
        <v>0</v>
      </c>
      <c r="H65" s="60">
        <f t="shared" si="13"/>
        <v>0</v>
      </c>
      <c r="I65" s="60">
        <f t="shared" si="13"/>
        <v>0</v>
      </c>
      <c r="J65" s="60">
        <f t="shared" si="13"/>
        <v>0</v>
      </c>
      <c r="K65" s="60">
        <f t="shared" si="13"/>
        <v>0</v>
      </c>
      <c r="L65" s="60">
        <f t="shared" si="13"/>
        <v>50</v>
      </c>
      <c r="M65" s="60">
        <f t="shared" si="13"/>
        <v>0</v>
      </c>
      <c r="N65" s="60">
        <f t="shared" si="13"/>
        <v>318</v>
      </c>
      <c r="O65" s="60">
        <f t="shared" si="13"/>
        <v>105.2</v>
      </c>
      <c r="P65" s="60">
        <f t="shared" si="13"/>
        <v>0</v>
      </c>
      <c r="Q65" s="60">
        <f t="shared" si="13"/>
        <v>0</v>
      </c>
      <c r="R65" s="55">
        <f>SUM(G65:Q65)</f>
        <v>473.2</v>
      </c>
      <c r="S65" s="47"/>
      <c r="T65" s="73">
        <f t="shared" si="11"/>
        <v>1</v>
      </c>
    </row>
    <row r="66" spans="1:20" s="125" customFormat="1" ht="33" customHeight="1" x14ac:dyDescent="0.25">
      <c r="A66" s="113" t="s">
        <v>27</v>
      </c>
      <c r="B66" s="114"/>
      <c r="C66" s="114"/>
      <c r="D66" s="115"/>
      <c r="E66" s="116">
        <f>+E32+E47+E56+E65</f>
        <v>67311.48</v>
      </c>
      <c r="F66" s="145"/>
      <c r="G66" s="116">
        <f t="shared" ref="G66:R66" si="14">+G32+G47+G56+G65</f>
        <v>0</v>
      </c>
      <c r="H66" s="116">
        <f t="shared" si="14"/>
        <v>0</v>
      </c>
      <c r="I66" s="116">
        <f t="shared" si="14"/>
        <v>0</v>
      </c>
      <c r="J66" s="116">
        <f t="shared" si="14"/>
        <v>928.31999999999994</v>
      </c>
      <c r="K66" s="116">
        <f t="shared" si="14"/>
        <v>4672.4799999999996</v>
      </c>
      <c r="L66" s="116">
        <f t="shared" si="14"/>
        <v>165.6</v>
      </c>
      <c r="M66" s="116">
        <f t="shared" si="14"/>
        <v>24146.560000000001</v>
      </c>
      <c r="N66" s="116">
        <f t="shared" si="14"/>
        <v>5589.2800000000007</v>
      </c>
      <c r="O66" s="116">
        <f t="shared" si="14"/>
        <v>145.1</v>
      </c>
      <c r="P66" s="116">
        <f t="shared" si="14"/>
        <v>0</v>
      </c>
      <c r="Q66" s="116">
        <f t="shared" si="14"/>
        <v>31664.14</v>
      </c>
      <c r="R66" s="116">
        <f t="shared" si="14"/>
        <v>67311.48</v>
      </c>
      <c r="T66" s="119">
        <f t="shared" si="11"/>
        <v>1</v>
      </c>
    </row>
    <row r="67" spans="1:20" ht="8.25" customHeight="1" x14ac:dyDescent="0.2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47"/>
      <c r="S67" s="33"/>
      <c r="T67" s="33"/>
    </row>
    <row r="68" spans="1:20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3"/>
    </row>
    <row r="69" spans="1:20" x14ac:dyDescent="0.25">
      <c r="C69" s="31"/>
      <c r="D69" s="31"/>
      <c r="E69" s="1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3"/>
    </row>
    <row r="70" spans="1:20" x14ac:dyDescent="0.2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43"/>
    </row>
    <row r="71" spans="1:20" x14ac:dyDescent="0.2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3"/>
    </row>
    <row r="72" spans="1:20" x14ac:dyDescent="0.2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43"/>
    </row>
    <row r="73" spans="1:20" x14ac:dyDescent="0.2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3"/>
    </row>
    <row r="74" spans="1:20" x14ac:dyDescent="0.2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43"/>
    </row>
    <row r="75" spans="1:20" x14ac:dyDescent="0.2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3"/>
    </row>
    <row r="76" spans="1:20" x14ac:dyDescent="0.2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3"/>
    </row>
    <row r="77" spans="1:20" x14ac:dyDescent="0.2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3"/>
    </row>
    <row r="78" spans="1:20" x14ac:dyDescent="0.2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43"/>
    </row>
    <row r="79" spans="1:20" x14ac:dyDescent="0.2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43"/>
    </row>
    <row r="80" spans="1:20" x14ac:dyDescent="0.2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43"/>
    </row>
    <row r="81" spans="3:18" x14ac:dyDescent="0.2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43"/>
    </row>
    <row r="82" spans="3:18" x14ac:dyDescent="0.2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43"/>
    </row>
    <row r="83" spans="3:18" x14ac:dyDescent="0.2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43"/>
    </row>
    <row r="84" spans="3:18" x14ac:dyDescent="0.2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43"/>
    </row>
    <row r="85" spans="3:18" x14ac:dyDescent="0.2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43"/>
    </row>
    <row r="86" spans="3:18" x14ac:dyDescent="0.2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43"/>
    </row>
    <row r="87" spans="3:18" x14ac:dyDescent="0.2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43"/>
    </row>
    <row r="88" spans="3:18" x14ac:dyDescent="0.2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43"/>
    </row>
    <row r="89" spans="3:18" x14ac:dyDescent="0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43"/>
    </row>
    <row r="90" spans="3:18" x14ac:dyDescent="0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43"/>
    </row>
    <row r="91" spans="3:18" x14ac:dyDescent="0.2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43"/>
    </row>
    <row r="92" spans="3:18" x14ac:dyDescent="0.2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43"/>
    </row>
    <row r="93" spans="3:18" x14ac:dyDescent="0.2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43"/>
    </row>
    <row r="94" spans="3:18" x14ac:dyDescent="0.2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43"/>
    </row>
    <row r="95" spans="3:18" x14ac:dyDescent="0.2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43"/>
    </row>
    <row r="96" spans="3:18" x14ac:dyDescent="0.2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43"/>
    </row>
    <row r="97" spans="3:18" x14ac:dyDescent="0.2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43"/>
    </row>
    <row r="98" spans="3:18" x14ac:dyDescent="0.2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43"/>
    </row>
    <row r="99" spans="3:18" x14ac:dyDescent="0.2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43"/>
    </row>
    <row r="100" spans="3:18" x14ac:dyDescent="0.2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43"/>
    </row>
    <row r="101" spans="3:18" x14ac:dyDescent="0.2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43"/>
    </row>
    <row r="102" spans="3:18" x14ac:dyDescent="0.2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43"/>
    </row>
    <row r="103" spans="3:18" x14ac:dyDescent="0.2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43"/>
    </row>
    <row r="104" spans="3:18" x14ac:dyDescent="0.2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43"/>
    </row>
    <row r="105" spans="3:18" x14ac:dyDescent="0.2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43"/>
    </row>
    <row r="106" spans="3:18" x14ac:dyDescent="0.2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43"/>
    </row>
    <row r="107" spans="3:18" x14ac:dyDescent="0.2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43"/>
    </row>
    <row r="108" spans="3:18" x14ac:dyDescent="0.2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43"/>
    </row>
    <row r="109" spans="3:18" x14ac:dyDescent="0.2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43"/>
    </row>
    <row r="110" spans="3:18" x14ac:dyDescent="0.2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43"/>
    </row>
    <row r="111" spans="3:18" x14ac:dyDescent="0.2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43"/>
    </row>
    <row r="112" spans="3:18" x14ac:dyDescent="0.2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43"/>
    </row>
    <row r="113" spans="3:18" x14ac:dyDescent="0.2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43"/>
    </row>
    <row r="114" spans="3:18" x14ac:dyDescent="0.2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43"/>
    </row>
    <row r="115" spans="3:18" x14ac:dyDescent="0.2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43"/>
    </row>
    <row r="116" spans="3:18" x14ac:dyDescent="0.2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43"/>
    </row>
    <row r="117" spans="3:18" x14ac:dyDescent="0.2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43"/>
    </row>
    <row r="118" spans="3:18" x14ac:dyDescent="0.25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43"/>
    </row>
    <row r="119" spans="3:18" x14ac:dyDescent="0.25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43"/>
    </row>
    <row r="120" spans="3:18" x14ac:dyDescent="0.25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43"/>
    </row>
    <row r="121" spans="3:18" x14ac:dyDescent="0.25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43"/>
    </row>
    <row r="122" spans="3:18" x14ac:dyDescent="0.25"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43"/>
    </row>
    <row r="123" spans="3:18" x14ac:dyDescent="0.25"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43"/>
    </row>
    <row r="124" spans="3:18" x14ac:dyDescent="0.25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43"/>
    </row>
    <row r="125" spans="3:18" x14ac:dyDescent="0.25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43"/>
    </row>
    <row r="126" spans="3:18" x14ac:dyDescent="0.25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43"/>
    </row>
    <row r="127" spans="3:18" x14ac:dyDescent="0.25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43"/>
    </row>
    <row r="128" spans="3:18" x14ac:dyDescent="0.25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43"/>
    </row>
    <row r="129" spans="3:18" x14ac:dyDescent="0.25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43"/>
    </row>
    <row r="130" spans="3:18" x14ac:dyDescent="0.25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43"/>
    </row>
    <row r="131" spans="3:18" x14ac:dyDescent="0.25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43"/>
    </row>
    <row r="132" spans="3:18" x14ac:dyDescent="0.25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43"/>
    </row>
    <row r="133" spans="3:18" x14ac:dyDescent="0.25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43"/>
    </row>
    <row r="134" spans="3:18" x14ac:dyDescent="0.25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43"/>
    </row>
    <row r="135" spans="3:18" x14ac:dyDescent="0.25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43"/>
    </row>
    <row r="136" spans="3:18" x14ac:dyDescent="0.25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43"/>
    </row>
    <row r="137" spans="3:18" x14ac:dyDescent="0.25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43"/>
    </row>
    <row r="138" spans="3:18" x14ac:dyDescent="0.25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43"/>
    </row>
    <row r="139" spans="3:18" x14ac:dyDescent="0.25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43"/>
    </row>
    <row r="140" spans="3:18" x14ac:dyDescent="0.25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43"/>
    </row>
    <row r="141" spans="3:18" x14ac:dyDescent="0.25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43"/>
    </row>
    <row r="142" spans="3:18" x14ac:dyDescent="0.25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43"/>
    </row>
    <row r="143" spans="3:18" x14ac:dyDescent="0.25"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43"/>
    </row>
    <row r="144" spans="3:18" x14ac:dyDescent="0.25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43"/>
    </row>
    <row r="145" spans="3:18" x14ac:dyDescent="0.25"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43"/>
    </row>
    <row r="146" spans="3:18" x14ac:dyDescent="0.25"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43"/>
    </row>
    <row r="147" spans="3:18" x14ac:dyDescent="0.25"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43"/>
    </row>
    <row r="148" spans="3:18" x14ac:dyDescent="0.25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43"/>
    </row>
    <row r="149" spans="3:18" x14ac:dyDescent="0.25"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43"/>
    </row>
    <row r="150" spans="3:18" x14ac:dyDescent="0.25"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43"/>
    </row>
    <row r="151" spans="3:18" x14ac:dyDescent="0.25"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43"/>
    </row>
    <row r="152" spans="3:18" x14ac:dyDescent="0.25"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43"/>
    </row>
    <row r="153" spans="3:18" x14ac:dyDescent="0.25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43"/>
    </row>
    <row r="154" spans="3:18" x14ac:dyDescent="0.25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43"/>
    </row>
    <row r="155" spans="3:18" x14ac:dyDescent="0.25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43"/>
    </row>
    <row r="156" spans="3:18" x14ac:dyDescent="0.25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43"/>
    </row>
    <row r="157" spans="3:18" x14ac:dyDescent="0.25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43"/>
    </row>
    <row r="158" spans="3:18" x14ac:dyDescent="0.25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43"/>
    </row>
    <row r="159" spans="3:18" x14ac:dyDescent="0.25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43"/>
    </row>
    <row r="160" spans="3:18" x14ac:dyDescent="0.25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43"/>
    </row>
    <row r="161" spans="3:18" x14ac:dyDescent="0.25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43"/>
    </row>
    <row r="162" spans="3:18" x14ac:dyDescent="0.25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43"/>
    </row>
    <row r="163" spans="3:18" x14ac:dyDescent="0.25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43"/>
    </row>
    <row r="164" spans="3:18" x14ac:dyDescent="0.25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43"/>
    </row>
    <row r="165" spans="3:18" x14ac:dyDescent="0.25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43"/>
    </row>
    <row r="166" spans="3:18" x14ac:dyDescent="0.25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43"/>
    </row>
    <row r="167" spans="3:18" x14ac:dyDescent="0.25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43"/>
    </row>
    <row r="168" spans="3:18" x14ac:dyDescent="0.25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43"/>
    </row>
    <row r="169" spans="3:18" x14ac:dyDescent="0.25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43"/>
    </row>
    <row r="170" spans="3:18" x14ac:dyDescent="0.25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43"/>
    </row>
    <row r="171" spans="3:18" x14ac:dyDescent="0.25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43"/>
    </row>
    <row r="172" spans="3:18" x14ac:dyDescent="0.25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43"/>
    </row>
    <row r="173" spans="3:18" x14ac:dyDescent="0.25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43"/>
    </row>
    <row r="174" spans="3:18" x14ac:dyDescent="0.25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43"/>
    </row>
    <row r="175" spans="3:18" x14ac:dyDescent="0.25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43"/>
    </row>
    <row r="176" spans="3:18" x14ac:dyDescent="0.25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43"/>
    </row>
    <row r="177" spans="3:18" x14ac:dyDescent="0.25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43"/>
    </row>
    <row r="178" spans="3:18" x14ac:dyDescent="0.25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43"/>
    </row>
    <row r="179" spans="3:18" x14ac:dyDescent="0.25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43"/>
    </row>
    <row r="180" spans="3:18" x14ac:dyDescent="0.25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43"/>
    </row>
    <row r="181" spans="3:18" x14ac:dyDescent="0.25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43"/>
    </row>
    <row r="182" spans="3:18" x14ac:dyDescent="0.25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43"/>
    </row>
    <row r="183" spans="3:18" x14ac:dyDescent="0.25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43"/>
    </row>
    <row r="184" spans="3:18" x14ac:dyDescent="0.25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43"/>
    </row>
    <row r="185" spans="3:18" x14ac:dyDescent="0.25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43"/>
    </row>
    <row r="186" spans="3:18" x14ac:dyDescent="0.25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43"/>
    </row>
    <row r="187" spans="3:18" x14ac:dyDescent="0.25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43"/>
    </row>
    <row r="188" spans="3:18" x14ac:dyDescent="0.25"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43"/>
    </row>
    <row r="189" spans="3:18" x14ac:dyDescent="0.25"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43"/>
    </row>
    <row r="190" spans="3:18" x14ac:dyDescent="0.25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43"/>
    </row>
    <row r="191" spans="3:18" x14ac:dyDescent="0.25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43"/>
    </row>
    <row r="192" spans="3:18" x14ac:dyDescent="0.25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43"/>
    </row>
    <row r="193" spans="3:18" x14ac:dyDescent="0.25"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43"/>
    </row>
    <row r="194" spans="3:18" x14ac:dyDescent="0.25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43"/>
    </row>
    <row r="195" spans="3:18" x14ac:dyDescent="0.25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43"/>
    </row>
    <row r="196" spans="3:18" x14ac:dyDescent="0.25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43"/>
    </row>
    <row r="197" spans="3:18" x14ac:dyDescent="0.25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43"/>
    </row>
    <row r="198" spans="3:18" x14ac:dyDescent="0.25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43"/>
    </row>
    <row r="199" spans="3:18" x14ac:dyDescent="0.25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43"/>
    </row>
    <row r="200" spans="3:18" x14ac:dyDescent="0.25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43"/>
    </row>
    <row r="201" spans="3:18" x14ac:dyDescent="0.25"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43"/>
    </row>
    <row r="202" spans="3:18" x14ac:dyDescent="0.25"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43"/>
    </row>
    <row r="203" spans="3:18" x14ac:dyDescent="0.25"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43"/>
    </row>
    <row r="204" spans="3:18" x14ac:dyDescent="0.25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43"/>
    </row>
    <row r="205" spans="3:18" x14ac:dyDescent="0.25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43"/>
    </row>
    <row r="206" spans="3:18" x14ac:dyDescent="0.25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43"/>
    </row>
    <row r="207" spans="3:18" x14ac:dyDescent="0.25"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43"/>
    </row>
    <row r="208" spans="3:18" x14ac:dyDescent="0.25"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43"/>
    </row>
    <row r="209" spans="3:18" x14ac:dyDescent="0.25"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43"/>
    </row>
    <row r="210" spans="3:18" x14ac:dyDescent="0.25"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43"/>
    </row>
    <row r="211" spans="3:18" x14ac:dyDescent="0.25"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43"/>
    </row>
    <row r="212" spans="3:18" x14ac:dyDescent="0.25"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43"/>
    </row>
    <row r="213" spans="3:18" x14ac:dyDescent="0.25"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43"/>
    </row>
    <row r="214" spans="3:18" x14ac:dyDescent="0.25"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43"/>
    </row>
    <row r="215" spans="3:18" x14ac:dyDescent="0.25"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43"/>
    </row>
    <row r="216" spans="3:18" x14ac:dyDescent="0.25"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43"/>
    </row>
    <row r="217" spans="3:18" x14ac:dyDescent="0.25"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43"/>
    </row>
    <row r="218" spans="3:18" x14ac:dyDescent="0.25"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43"/>
    </row>
    <row r="219" spans="3:18" x14ac:dyDescent="0.25"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43"/>
    </row>
    <row r="220" spans="3:18" x14ac:dyDescent="0.25"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43"/>
    </row>
    <row r="221" spans="3:18" x14ac:dyDescent="0.25"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43"/>
    </row>
    <row r="222" spans="3:18" x14ac:dyDescent="0.25"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43"/>
    </row>
    <row r="223" spans="3:18" x14ac:dyDescent="0.25"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43"/>
    </row>
    <row r="224" spans="3:18" x14ac:dyDescent="0.25"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43"/>
    </row>
    <row r="225" spans="3:18" x14ac:dyDescent="0.25"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43"/>
    </row>
    <row r="226" spans="3:18" x14ac:dyDescent="0.25"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43"/>
    </row>
    <row r="227" spans="3:18" x14ac:dyDescent="0.25"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43"/>
    </row>
    <row r="228" spans="3:18" x14ac:dyDescent="0.25"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43"/>
    </row>
    <row r="229" spans="3:18" x14ac:dyDescent="0.25"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43"/>
    </row>
    <row r="230" spans="3:18" x14ac:dyDescent="0.25"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43"/>
    </row>
    <row r="231" spans="3:18" x14ac:dyDescent="0.25"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43"/>
    </row>
    <row r="232" spans="3:18" x14ac:dyDescent="0.25"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43"/>
    </row>
    <row r="233" spans="3:18" x14ac:dyDescent="0.25"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43"/>
    </row>
    <row r="234" spans="3:18" x14ac:dyDescent="0.25"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43"/>
    </row>
    <row r="235" spans="3:18" x14ac:dyDescent="0.25"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43"/>
    </row>
    <row r="236" spans="3:18" x14ac:dyDescent="0.25"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43"/>
    </row>
    <row r="237" spans="3:18" x14ac:dyDescent="0.25"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43"/>
    </row>
    <row r="238" spans="3:18" x14ac:dyDescent="0.25"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43"/>
    </row>
    <row r="239" spans="3:18" x14ac:dyDescent="0.25"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43"/>
    </row>
    <row r="240" spans="3:18" x14ac:dyDescent="0.25"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43"/>
    </row>
    <row r="241" spans="3:18" x14ac:dyDescent="0.25"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43"/>
    </row>
    <row r="242" spans="3:18" x14ac:dyDescent="0.25"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43"/>
    </row>
    <row r="243" spans="3:18" x14ac:dyDescent="0.25"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43"/>
    </row>
    <row r="244" spans="3:18" x14ac:dyDescent="0.25"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43"/>
    </row>
    <row r="245" spans="3:18" x14ac:dyDescent="0.25"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43"/>
    </row>
    <row r="246" spans="3:18" x14ac:dyDescent="0.25"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43"/>
    </row>
    <row r="247" spans="3:18" x14ac:dyDescent="0.25"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43"/>
    </row>
    <row r="248" spans="3:18" x14ac:dyDescent="0.25"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43"/>
    </row>
    <row r="249" spans="3:18" x14ac:dyDescent="0.25"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43"/>
    </row>
    <row r="250" spans="3:18" x14ac:dyDescent="0.25"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43"/>
    </row>
    <row r="251" spans="3:18" x14ac:dyDescent="0.25"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43"/>
    </row>
    <row r="252" spans="3:18" x14ac:dyDescent="0.25"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43"/>
    </row>
    <row r="253" spans="3:18" x14ac:dyDescent="0.25"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43"/>
    </row>
    <row r="254" spans="3:18" x14ac:dyDescent="0.25"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43"/>
    </row>
    <row r="255" spans="3:18" x14ac:dyDescent="0.25"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43"/>
    </row>
    <row r="256" spans="3:18" x14ac:dyDescent="0.25"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43"/>
    </row>
    <row r="257" spans="3:18" x14ac:dyDescent="0.25"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43"/>
    </row>
    <row r="258" spans="3:18" x14ac:dyDescent="0.25"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43"/>
    </row>
    <row r="259" spans="3:18" x14ac:dyDescent="0.25"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43"/>
    </row>
    <row r="260" spans="3:18" x14ac:dyDescent="0.25"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43"/>
    </row>
    <row r="261" spans="3:18" x14ac:dyDescent="0.25"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43"/>
    </row>
    <row r="262" spans="3:18" x14ac:dyDescent="0.25"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43"/>
    </row>
    <row r="263" spans="3:18" x14ac:dyDescent="0.25"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43"/>
    </row>
    <row r="264" spans="3:18" x14ac:dyDescent="0.25"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43"/>
    </row>
    <row r="265" spans="3:18" x14ac:dyDescent="0.25"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43"/>
    </row>
    <row r="266" spans="3:18" x14ac:dyDescent="0.25"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43"/>
    </row>
    <row r="267" spans="3:18" x14ac:dyDescent="0.25"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43"/>
    </row>
    <row r="268" spans="3:18" x14ac:dyDescent="0.25"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43"/>
    </row>
    <row r="269" spans="3:18" x14ac:dyDescent="0.25"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43"/>
    </row>
    <row r="270" spans="3:18" x14ac:dyDescent="0.25"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43"/>
    </row>
    <row r="271" spans="3:18" x14ac:dyDescent="0.25"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43"/>
    </row>
    <row r="272" spans="3:18" x14ac:dyDescent="0.25"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43"/>
    </row>
    <row r="273" spans="3:18" x14ac:dyDescent="0.2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43"/>
    </row>
    <row r="274" spans="3:18" x14ac:dyDescent="0.25"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43"/>
    </row>
    <row r="275" spans="3:18" x14ac:dyDescent="0.2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43"/>
    </row>
    <row r="276" spans="3:18" x14ac:dyDescent="0.2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43"/>
    </row>
    <row r="277" spans="3:18" x14ac:dyDescent="0.25"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43"/>
    </row>
    <row r="278" spans="3:18" x14ac:dyDescent="0.2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43"/>
    </row>
    <row r="279" spans="3:18" x14ac:dyDescent="0.25"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43"/>
    </row>
    <row r="280" spans="3:18" x14ac:dyDescent="0.25"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43"/>
    </row>
    <row r="281" spans="3:18" x14ac:dyDescent="0.25"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43"/>
    </row>
    <row r="282" spans="3:18" x14ac:dyDescent="0.25"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43"/>
    </row>
    <row r="283" spans="3:18" x14ac:dyDescent="0.25"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43"/>
    </row>
    <row r="284" spans="3:18" x14ac:dyDescent="0.25"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43"/>
    </row>
    <row r="285" spans="3:18" x14ac:dyDescent="0.25"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43"/>
    </row>
    <row r="286" spans="3:18" x14ac:dyDescent="0.25"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43"/>
    </row>
    <row r="287" spans="3:18" x14ac:dyDescent="0.25"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43"/>
    </row>
    <row r="288" spans="3:18" x14ac:dyDescent="0.25"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43"/>
    </row>
    <row r="289" spans="3:18" x14ac:dyDescent="0.25"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43"/>
    </row>
    <row r="290" spans="3:18" x14ac:dyDescent="0.25"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43"/>
    </row>
    <row r="291" spans="3:18" x14ac:dyDescent="0.25"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43"/>
    </row>
    <row r="292" spans="3:18" x14ac:dyDescent="0.25"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43"/>
    </row>
    <row r="293" spans="3:18" x14ac:dyDescent="0.25"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43"/>
    </row>
    <row r="294" spans="3:18" x14ac:dyDescent="0.25"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43"/>
    </row>
    <row r="295" spans="3:18" x14ac:dyDescent="0.25"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43"/>
    </row>
    <row r="296" spans="3:18" x14ac:dyDescent="0.25"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43"/>
    </row>
    <row r="297" spans="3:18" x14ac:dyDescent="0.25"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43"/>
    </row>
    <row r="298" spans="3:18" x14ac:dyDescent="0.25"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43"/>
    </row>
    <row r="299" spans="3:18" x14ac:dyDescent="0.25"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43"/>
    </row>
    <row r="300" spans="3:18" x14ac:dyDescent="0.25"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43"/>
    </row>
    <row r="301" spans="3:18" x14ac:dyDescent="0.25"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43"/>
    </row>
    <row r="302" spans="3:18" x14ac:dyDescent="0.25"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43"/>
    </row>
    <row r="303" spans="3:18" x14ac:dyDescent="0.25"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43"/>
    </row>
    <row r="304" spans="3:18" x14ac:dyDescent="0.25"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43"/>
    </row>
    <row r="305" spans="3:18" x14ac:dyDescent="0.25"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43"/>
    </row>
    <row r="306" spans="3:18" x14ac:dyDescent="0.25"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43"/>
    </row>
    <row r="307" spans="3:18" x14ac:dyDescent="0.25"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43"/>
    </row>
    <row r="308" spans="3:18" x14ac:dyDescent="0.25"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43"/>
    </row>
    <row r="309" spans="3:18" x14ac:dyDescent="0.25"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43"/>
    </row>
    <row r="310" spans="3:18" x14ac:dyDescent="0.25"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43"/>
    </row>
    <row r="311" spans="3:18" x14ac:dyDescent="0.25"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43"/>
    </row>
    <row r="312" spans="3:18" x14ac:dyDescent="0.25"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43"/>
    </row>
    <row r="313" spans="3:18" x14ac:dyDescent="0.25"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43"/>
    </row>
    <row r="314" spans="3:18" x14ac:dyDescent="0.25"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43"/>
    </row>
    <row r="315" spans="3:18" x14ac:dyDescent="0.25"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43"/>
    </row>
    <row r="316" spans="3:18" x14ac:dyDescent="0.25"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43"/>
    </row>
    <row r="317" spans="3:18" x14ac:dyDescent="0.25"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43"/>
    </row>
    <row r="318" spans="3:18" x14ac:dyDescent="0.25"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43"/>
    </row>
    <row r="319" spans="3:18" x14ac:dyDescent="0.25"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43"/>
    </row>
    <row r="320" spans="3:18" x14ac:dyDescent="0.25"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43"/>
    </row>
    <row r="321" spans="3:18" x14ac:dyDescent="0.25"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43"/>
    </row>
    <row r="322" spans="3:18" x14ac:dyDescent="0.25"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43"/>
    </row>
    <row r="323" spans="3:18" x14ac:dyDescent="0.25"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43"/>
    </row>
    <row r="324" spans="3:18" x14ac:dyDescent="0.25"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43"/>
    </row>
    <row r="325" spans="3:18" x14ac:dyDescent="0.25"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43"/>
    </row>
    <row r="326" spans="3:18" x14ac:dyDescent="0.25"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43"/>
    </row>
    <row r="327" spans="3:18" x14ac:dyDescent="0.25"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43"/>
    </row>
    <row r="328" spans="3:18" x14ac:dyDescent="0.25"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43"/>
    </row>
    <row r="329" spans="3:18" x14ac:dyDescent="0.25"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43"/>
    </row>
    <row r="330" spans="3:18" x14ac:dyDescent="0.25"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43"/>
    </row>
    <row r="331" spans="3:18" x14ac:dyDescent="0.25"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43"/>
    </row>
    <row r="332" spans="3:18" x14ac:dyDescent="0.25"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43"/>
    </row>
    <row r="333" spans="3:18" x14ac:dyDescent="0.25"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43"/>
    </row>
    <row r="334" spans="3:18" x14ac:dyDescent="0.25"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43"/>
    </row>
    <row r="335" spans="3:18" x14ac:dyDescent="0.25"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43"/>
    </row>
    <row r="336" spans="3:18" x14ac:dyDescent="0.25"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43"/>
    </row>
    <row r="337" spans="3:18" x14ac:dyDescent="0.25"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43"/>
    </row>
    <row r="338" spans="3:18" x14ac:dyDescent="0.25"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43"/>
    </row>
    <row r="339" spans="3:18" x14ac:dyDescent="0.25"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43"/>
    </row>
    <row r="340" spans="3:18" x14ac:dyDescent="0.25"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43"/>
    </row>
    <row r="341" spans="3:18" x14ac:dyDescent="0.25"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43"/>
    </row>
    <row r="342" spans="3:18" x14ac:dyDescent="0.25"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43"/>
    </row>
    <row r="343" spans="3:18" x14ac:dyDescent="0.25"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43"/>
    </row>
    <row r="344" spans="3:18" x14ac:dyDescent="0.25"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43"/>
    </row>
    <row r="345" spans="3:18" x14ac:dyDescent="0.25"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43"/>
    </row>
    <row r="346" spans="3:18" x14ac:dyDescent="0.25"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43"/>
    </row>
    <row r="347" spans="3:18" x14ac:dyDescent="0.25"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43"/>
    </row>
    <row r="348" spans="3:18" x14ac:dyDescent="0.25"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43"/>
    </row>
    <row r="349" spans="3:18" x14ac:dyDescent="0.25"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43"/>
    </row>
    <row r="350" spans="3:18" x14ac:dyDescent="0.25"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43"/>
    </row>
    <row r="351" spans="3:18" x14ac:dyDescent="0.25"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43"/>
    </row>
    <row r="352" spans="3:18" x14ac:dyDescent="0.25"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43"/>
    </row>
    <row r="353" spans="3:18" x14ac:dyDescent="0.25"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43"/>
    </row>
    <row r="354" spans="3:18" x14ac:dyDescent="0.25"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43"/>
    </row>
    <row r="355" spans="3:18" x14ac:dyDescent="0.25"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43"/>
    </row>
    <row r="356" spans="3:18" x14ac:dyDescent="0.25"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43"/>
    </row>
    <row r="357" spans="3:18" x14ac:dyDescent="0.25"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43"/>
    </row>
    <row r="358" spans="3:18" x14ac:dyDescent="0.25"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43"/>
    </row>
    <row r="359" spans="3:18" x14ac:dyDescent="0.25"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43"/>
    </row>
    <row r="360" spans="3:18" x14ac:dyDescent="0.25"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43"/>
    </row>
    <row r="361" spans="3:18" x14ac:dyDescent="0.25"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43"/>
    </row>
    <row r="362" spans="3:18" x14ac:dyDescent="0.25"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43"/>
    </row>
    <row r="363" spans="3:18" x14ac:dyDescent="0.25"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43"/>
    </row>
    <row r="364" spans="3:18" x14ac:dyDescent="0.25"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43"/>
    </row>
    <row r="365" spans="3:18" x14ac:dyDescent="0.25"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43"/>
    </row>
    <row r="366" spans="3:18" x14ac:dyDescent="0.25"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43"/>
    </row>
    <row r="367" spans="3:18" x14ac:dyDescent="0.25"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43"/>
    </row>
    <row r="368" spans="3:18" x14ac:dyDescent="0.25"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43"/>
    </row>
    <row r="369" spans="3:18" x14ac:dyDescent="0.25"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43"/>
    </row>
    <row r="370" spans="3:18" x14ac:dyDescent="0.25"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43"/>
    </row>
    <row r="371" spans="3:18" x14ac:dyDescent="0.25"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43"/>
    </row>
    <row r="372" spans="3:18" x14ac:dyDescent="0.25"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43"/>
    </row>
    <row r="373" spans="3:18" x14ac:dyDescent="0.25"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43"/>
    </row>
    <row r="374" spans="3:18" x14ac:dyDescent="0.25"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43"/>
    </row>
    <row r="375" spans="3:18" x14ac:dyDescent="0.25"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43"/>
    </row>
    <row r="376" spans="3:18" x14ac:dyDescent="0.25"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43"/>
    </row>
    <row r="377" spans="3:18" x14ac:dyDescent="0.25"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43"/>
    </row>
    <row r="378" spans="3:18" x14ac:dyDescent="0.25"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43"/>
    </row>
    <row r="379" spans="3:18" x14ac:dyDescent="0.25"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43"/>
    </row>
    <row r="380" spans="3:18" x14ac:dyDescent="0.25"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43"/>
    </row>
    <row r="381" spans="3:18" x14ac:dyDescent="0.25"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43"/>
    </row>
    <row r="382" spans="3:18" x14ac:dyDescent="0.25"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43"/>
    </row>
    <row r="383" spans="3:18" x14ac:dyDescent="0.25"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43"/>
    </row>
    <row r="384" spans="3:18" x14ac:dyDescent="0.25"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43"/>
    </row>
    <row r="385" spans="3:18" x14ac:dyDescent="0.25"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43"/>
    </row>
    <row r="386" spans="3:18" x14ac:dyDescent="0.25"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43"/>
    </row>
    <row r="387" spans="3:18" x14ac:dyDescent="0.25"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43"/>
    </row>
    <row r="388" spans="3:18" x14ac:dyDescent="0.25"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43"/>
    </row>
    <row r="389" spans="3:18" x14ac:dyDescent="0.25"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43"/>
    </row>
    <row r="390" spans="3:18" x14ac:dyDescent="0.25"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43"/>
    </row>
    <row r="391" spans="3:18" x14ac:dyDescent="0.25"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43"/>
    </row>
    <row r="392" spans="3:18" x14ac:dyDescent="0.25"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43"/>
    </row>
    <row r="393" spans="3:18" x14ac:dyDescent="0.25"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43"/>
    </row>
    <row r="394" spans="3:18" x14ac:dyDescent="0.25"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43"/>
    </row>
    <row r="395" spans="3:18" x14ac:dyDescent="0.25"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43"/>
    </row>
    <row r="396" spans="3:18" x14ac:dyDescent="0.25"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43"/>
    </row>
    <row r="397" spans="3:18" x14ac:dyDescent="0.25"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43"/>
    </row>
    <row r="398" spans="3:18" x14ac:dyDescent="0.25"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43"/>
    </row>
    <row r="399" spans="3:18" x14ac:dyDescent="0.25"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43"/>
    </row>
    <row r="400" spans="3:18" x14ac:dyDescent="0.25"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43"/>
    </row>
    <row r="401" spans="3:18" x14ac:dyDescent="0.25"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43"/>
    </row>
    <row r="402" spans="3:18" x14ac:dyDescent="0.25"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43"/>
    </row>
    <row r="403" spans="3:18" x14ac:dyDescent="0.25"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43"/>
    </row>
    <row r="404" spans="3:18" x14ac:dyDescent="0.25"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43"/>
    </row>
    <row r="405" spans="3:18" x14ac:dyDescent="0.25"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43"/>
    </row>
    <row r="406" spans="3:18" x14ac:dyDescent="0.25"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43"/>
    </row>
    <row r="407" spans="3:18" x14ac:dyDescent="0.25"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43"/>
    </row>
    <row r="408" spans="3:18" x14ac:dyDescent="0.25"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43"/>
    </row>
    <row r="409" spans="3:18" x14ac:dyDescent="0.25"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43"/>
    </row>
    <row r="410" spans="3:18" x14ac:dyDescent="0.25"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43"/>
    </row>
    <row r="411" spans="3:18" x14ac:dyDescent="0.25"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43"/>
    </row>
    <row r="412" spans="3:18" x14ac:dyDescent="0.25"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43"/>
    </row>
    <row r="413" spans="3:18" x14ac:dyDescent="0.25"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43"/>
    </row>
    <row r="414" spans="3:18" x14ac:dyDescent="0.25"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43"/>
    </row>
    <row r="415" spans="3:18" x14ac:dyDescent="0.25"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43"/>
    </row>
    <row r="416" spans="3:18" x14ac:dyDescent="0.25"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43"/>
    </row>
    <row r="417" spans="3:18" x14ac:dyDescent="0.25"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43"/>
    </row>
    <row r="418" spans="3:18" x14ac:dyDescent="0.25"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43"/>
    </row>
    <row r="419" spans="3:18" x14ac:dyDescent="0.25"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43"/>
    </row>
    <row r="420" spans="3:18" x14ac:dyDescent="0.25"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43"/>
    </row>
    <row r="421" spans="3:18" x14ac:dyDescent="0.25"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43"/>
    </row>
    <row r="422" spans="3:18" x14ac:dyDescent="0.25"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43"/>
    </row>
    <row r="423" spans="3:18" x14ac:dyDescent="0.25"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43"/>
    </row>
    <row r="424" spans="3:18" x14ac:dyDescent="0.25"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43"/>
    </row>
    <row r="425" spans="3:18" x14ac:dyDescent="0.25"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43"/>
    </row>
    <row r="426" spans="3:18" x14ac:dyDescent="0.25"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43"/>
    </row>
    <row r="427" spans="3:18" x14ac:dyDescent="0.25"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43"/>
    </row>
    <row r="428" spans="3:18" x14ac:dyDescent="0.25"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43"/>
    </row>
    <row r="429" spans="3:18" x14ac:dyDescent="0.25"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43"/>
    </row>
    <row r="430" spans="3:18" x14ac:dyDescent="0.25"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43"/>
    </row>
    <row r="431" spans="3:18" x14ac:dyDescent="0.25"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43"/>
    </row>
    <row r="432" spans="3:18" x14ac:dyDescent="0.25"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43"/>
    </row>
    <row r="433" spans="3:18" x14ac:dyDescent="0.25"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43"/>
    </row>
    <row r="434" spans="3:18" x14ac:dyDescent="0.25"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43"/>
    </row>
    <row r="435" spans="3:18" x14ac:dyDescent="0.25"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43"/>
    </row>
    <row r="436" spans="3:18" x14ac:dyDescent="0.25"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43"/>
    </row>
    <row r="437" spans="3:18" x14ac:dyDescent="0.25"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43"/>
    </row>
    <row r="438" spans="3:18" x14ac:dyDescent="0.25"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43"/>
    </row>
    <row r="439" spans="3:18" x14ac:dyDescent="0.25"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43"/>
    </row>
    <row r="440" spans="3:18" x14ac:dyDescent="0.25"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43"/>
    </row>
    <row r="441" spans="3:18" x14ac:dyDescent="0.25"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43"/>
    </row>
    <row r="442" spans="3:18" x14ac:dyDescent="0.25"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43"/>
    </row>
    <row r="443" spans="3:18" x14ac:dyDescent="0.25"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43"/>
    </row>
    <row r="444" spans="3:18" x14ac:dyDescent="0.25"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43"/>
    </row>
    <row r="445" spans="3:18" x14ac:dyDescent="0.25"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43"/>
    </row>
    <row r="446" spans="3:18" x14ac:dyDescent="0.25"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43"/>
    </row>
    <row r="447" spans="3:18" x14ac:dyDescent="0.25"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43"/>
    </row>
    <row r="448" spans="3:18" x14ac:dyDescent="0.25"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43"/>
    </row>
    <row r="449" spans="3:18" x14ac:dyDescent="0.25"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43"/>
    </row>
    <row r="450" spans="3:18" x14ac:dyDescent="0.25"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43"/>
    </row>
    <row r="451" spans="3:18" x14ac:dyDescent="0.25"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43"/>
    </row>
    <row r="452" spans="3:18" x14ac:dyDescent="0.25"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43"/>
    </row>
    <row r="453" spans="3:18" x14ac:dyDescent="0.25"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43"/>
    </row>
    <row r="454" spans="3:18" x14ac:dyDescent="0.25"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43"/>
    </row>
    <row r="455" spans="3:18" x14ac:dyDescent="0.25"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43"/>
    </row>
    <row r="456" spans="3:18" x14ac:dyDescent="0.25"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43"/>
    </row>
    <row r="457" spans="3:18" x14ac:dyDescent="0.25"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43"/>
    </row>
    <row r="458" spans="3:18" x14ac:dyDescent="0.25"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43"/>
    </row>
    <row r="459" spans="3:18" x14ac:dyDescent="0.25"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43"/>
    </row>
    <row r="460" spans="3:18" x14ac:dyDescent="0.25"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43"/>
    </row>
    <row r="461" spans="3:18" x14ac:dyDescent="0.25"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43"/>
    </row>
    <row r="462" spans="3:18" x14ac:dyDescent="0.25"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43"/>
    </row>
    <row r="463" spans="3:18" x14ac:dyDescent="0.25"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43"/>
    </row>
    <row r="464" spans="3:18" x14ac:dyDescent="0.25"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43"/>
    </row>
    <row r="465" spans="3:18" x14ac:dyDescent="0.25"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43"/>
    </row>
    <row r="466" spans="3:18" x14ac:dyDescent="0.25"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43"/>
    </row>
    <row r="467" spans="3:18" x14ac:dyDescent="0.25"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43"/>
    </row>
    <row r="468" spans="3:18" x14ac:dyDescent="0.25"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43"/>
    </row>
    <row r="469" spans="3:18" x14ac:dyDescent="0.25"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43"/>
    </row>
    <row r="470" spans="3:18" x14ac:dyDescent="0.25"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43"/>
    </row>
    <row r="471" spans="3:18" x14ac:dyDescent="0.25"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43"/>
    </row>
    <row r="472" spans="3:18" x14ac:dyDescent="0.25"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43"/>
    </row>
    <row r="473" spans="3:18" x14ac:dyDescent="0.25"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43"/>
    </row>
    <row r="474" spans="3:18" x14ac:dyDescent="0.25"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43"/>
    </row>
    <row r="475" spans="3:18" x14ac:dyDescent="0.25"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43"/>
    </row>
    <row r="476" spans="3:18" x14ac:dyDescent="0.25"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43"/>
    </row>
    <row r="477" spans="3:18" x14ac:dyDescent="0.25"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43"/>
    </row>
    <row r="478" spans="3:18" x14ac:dyDescent="0.25"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43"/>
    </row>
    <row r="479" spans="3:18" x14ac:dyDescent="0.25"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43"/>
    </row>
    <row r="480" spans="3:18" x14ac:dyDescent="0.25"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43"/>
    </row>
    <row r="481" spans="3:18" x14ac:dyDescent="0.25"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43"/>
    </row>
    <row r="482" spans="3:18" x14ac:dyDescent="0.25"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43"/>
    </row>
    <row r="483" spans="3:18" x14ac:dyDescent="0.25"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43"/>
    </row>
    <row r="484" spans="3:18" x14ac:dyDescent="0.25"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43"/>
    </row>
    <row r="485" spans="3:18" x14ac:dyDescent="0.25"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43"/>
    </row>
    <row r="486" spans="3:18" x14ac:dyDescent="0.25"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43"/>
    </row>
    <row r="487" spans="3:18" x14ac:dyDescent="0.25"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43"/>
    </row>
    <row r="488" spans="3:18" x14ac:dyDescent="0.25"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43"/>
    </row>
    <row r="489" spans="3:18" x14ac:dyDescent="0.25"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43"/>
    </row>
    <row r="490" spans="3:18" x14ac:dyDescent="0.25"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43"/>
    </row>
    <row r="491" spans="3:18" x14ac:dyDescent="0.25"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43"/>
    </row>
    <row r="492" spans="3:18" x14ac:dyDescent="0.25"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43"/>
    </row>
    <row r="493" spans="3:18" x14ac:dyDescent="0.25"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43"/>
    </row>
    <row r="494" spans="3:18" x14ac:dyDescent="0.25"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43"/>
    </row>
    <row r="495" spans="3:18" x14ac:dyDescent="0.25"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43"/>
    </row>
    <row r="496" spans="3:18" x14ac:dyDescent="0.25"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43"/>
    </row>
    <row r="497" spans="3:18" x14ac:dyDescent="0.25"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43"/>
    </row>
    <row r="498" spans="3:18" x14ac:dyDescent="0.25"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43"/>
    </row>
    <row r="499" spans="3:18" x14ac:dyDescent="0.25"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43"/>
    </row>
    <row r="500" spans="3:18" x14ac:dyDescent="0.25"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43"/>
    </row>
    <row r="501" spans="3:18" x14ac:dyDescent="0.25"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43"/>
    </row>
    <row r="502" spans="3:18" x14ac:dyDescent="0.25"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43"/>
    </row>
    <row r="503" spans="3:18" x14ac:dyDescent="0.25"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43"/>
    </row>
    <row r="504" spans="3:18" x14ac:dyDescent="0.25"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43"/>
    </row>
    <row r="505" spans="3:18" x14ac:dyDescent="0.25"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43"/>
    </row>
    <row r="506" spans="3:18" x14ac:dyDescent="0.25"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43"/>
    </row>
    <row r="507" spans="3:18" x14ac:dyDescent="0.25"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43"/>
    </row>
    <row r="508" spans="3:18" x14ac:dyDescent="0.25"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43"/>
    </row>
    <row r="509" spans="3:18" x14ac:dyDescent="0.25"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43"/>
    </row>
    <row r="510" spans="3:18" x14ac:dyDescent="0.25"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43"/>
    </row>
    <row r="511" spans="3:18" x14ac:dyDescent="0.25"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43"/>
    </row>
    <row r="512" spans="3:18" x14ac:dyDescent="0.25"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43"/>
    </row>
    <row r="513" spans="3:18" x14ac:dyDescent="0.25"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43"/>
    </row>
    <row r="514" spans="3:18" x14ac:dyDescent="0.25"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43"/>
    </row>
    <row r="515" spans="3:18" x14ac:dyDescent="0.25"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43"/>
    </row>
    <row r="516" spans="3:18" x14ac:dyDescent="0.25"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43"/>
    </row>
    <row r="517" spans="3:18" x14ac:dyDescent="0.25"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43"/>
    </row>
    <row r="518" spans="3:18" x14ac:dyDescent="0.25"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43"/>
    </row>
    <row r="519" spans="3:18" x14ac:dyDescent="0.25"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43"/>
    </row>
    <row r="520" spans="3:18" x14ac:dyDescent="0.25"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43"/>
    </row>
    <row r="521" spans="3:18" x14ac:dyDescent="0.25"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43"/>
    </row>
    <row r="522" spans="3:18" x14ac:dyDescent="0.25"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43"/>
    </row>
    <row r="523" spans="3:18" x14ac:dyDescent="0.25"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43"/>
    </row>
    <row r="524" spans="3:18" x14ac:dyDescent="0.25"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43"/>
    </row>
    <row r="525" spans="3:18" x14ac:dyDescent="0.25"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43"/>
    </row>
    <row r="526" spans="3:18" x14ac:dyDescent="0.25"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43"/>
    </row>
    <row r="527" spans="3:18" x14ac:dyDescent="0.25"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43"/>
    </row>
    <row r="528" spans="3:18" x14ac:dyDescent="0.25"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43"/>
    </row>
    <row r="529" spans="3:18" x14ac:dyDescent="0.25"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43"/>
    </row>
    <row r="530" spans="3:18" x14ac:dyDescent="0.25"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43"/>
    </row>
    <row r="531" spans="3:18" x14ac:dyDescent="0.25"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43"/>
    </row>
    <row r="532" spans="3:18" x14ac:dyDescent="0.25"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43"/>
    </row>
    <row r="533" spans="3:18" x14ac:dyDescent="0.25"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43"/>
    </row>
    <row r="534" spans="3:18" x14ac:dyDescent="0.25"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43"/>
    </row>
    <row r="535" spans="3:18" x14ac:dyDescent="0.25"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43"/>
    </row>
    <row r="536" spans="3:18" x14ac:dyDescent="0.25"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43"/>
    </row>
    <row r="537" spans="3:18" x14ac:dyDescent="0.25"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43"/>
    </row>
    <row r="538" spans="3:18" x14ac:dyDescent="0.25"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43"/>
    </row>
    <row r="539" spans="3:18" x14ac:dyDescent="0.25"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43"/>
    </row>
    <row r="540" spans="3:18" x14ac:dyDescent="0.25"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43"/>
    </row>
    <row r="541" spans="3:18" x14ac:dyDescent="0.25"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43"/>
    </row>
    <row r="542" spans="3:18" x14ac:dyDescent="0.25"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43"/>
    </row>
    <row r="543" spans="3:18" x14ac:dyDescent="0.25"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43"/>
    </row>
    <row r="544" spans="3:18" x14ac:dyDescent="0.25"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43"/>
    </row>
    <row r="545" spans="3:18" x14ac:dyDescent="0.25"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43"/>
    </row>
  </sheetData>
  <sheetProtection insertRows="0" deleteRows="0"/>
  <mergeCells count="47">
    <mergeCell ref="C63:D63"/>
    <mergeCell ref="C64:D64"/>
    <mergeCell ref="C54:D54"/>
    <mergeCell ref="C55:D55"/>
    <mergeCell ref="C59:D59"/>
    <mergeCell ref="C60:D60"/>
    <mergeCell ref="C61:D61"/>
    <mergeCell ref="C62:D62"/>
    <mergeCell ref="C31:D31"/>
    <mergeCell ref="C35:D35"/>
    <mergeCell ref="C36:D36"/>
    <mergeCell ref="C37:D37"/>
    <mergeCell ref="A32:D32"/>
    <mergeCell ref="A34:E34"/>
    <mergeCell ref="A49:E49"/>
    <mergeCell ref="A58:E58"/>
    <mergeCell ref="C53:D53"/>
    <mergeCell ref="C38:D38"/>
    <mergeCell ref="C39:D39"/>
    <mergeCell ref="C42:D42"/>
    <mergeCell ref="C50:D50"/>
    <mergeCell ref="C51:D51"/>
    <mergeCell ref="C52:D52"/>
    <mergeCell ref="C40:D40"/>
    <mergeCell ref="C41:D41"/>
    <mergeCell ref="C46:D46"/>
    <mergeCell ref="C43:D43"/>
    <mergeCell ref="C44:D44"/>
    <mergeCell ref="C45:D45"/>
    <mergeCell ref="A1:T1"/>
    <mergeCell ref="A19:E19"/>
    <mergeCell ref="G19:R19"/>
    <mergeCell ref="A4:T4"/>
    <mergeCell ref="C7:R7"/>
    <mergeCell ref="C8:R8"/>
    <mergeCell ref="C26:D26"/>
    <mergeCell ref="C30:D30"/>
    <mergeCell ref="C27:D27"/>
    <mergeCell ref="C28:D28"/>
    <mergeCell ref="A2:T2"/>
    <mergeCell ref="C20:D20"/>
    <mergeCell ref="C22:D22"/>
    <mergeCell ref="C23:D23"/>
    <mergeCell ref="C24:D24"/>
    <mergeCell ref="C25:D25"/>
    <mergeCell ref="A21:E21"/>
    <mergeCell ref="C29:D29"/>
  </mergeCells>
  <printOptions horizontalCentered="1"/>
  <pageMargins left="3.937007874015748E-2" right="3.937007874015748E-2" top="0.15748031496062992" bottom="0.15748031496062992" header="0" footer="0"/>
  <pageSetup scale="45" orientation="landscape" r:id="rId1"/>
  <rowBreaks count="1" manualBreakCount="1">
    <brk id="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22E0-F849-4C49-B0CB-7B87376BB8C2}">
  <dimension ref="A1:BG634"/>
  <sheetViews>
    <sheetView topLeftCell="A45" zoomScale="99" zoomScaleNormal="100" workbookViewId="0">
      <selection activeCell="C52" sqref="C52"/>
    </sheetView>
  </sheetViews>
  <sheetFormatPr baseColWidth="10" defaultColWidth="9.140625" defaultRowHeight="12" x14ac:dyDescent="0.25"/>
  <cols>
    <col min="1" max="1" width="15.7109375" style="175" customWidth="1"/>
    <col min="2" max="2" width="14.42578125" style="31" customWidth="1"/>
    <col min="3" max="3" width="32" style="34" customWidth="1"/>
    <col min="4" max="4" width="20.28515625" style="189" customWidth="1"/>
    <col min="5" max="5" width="20.85546875" style="189" customWidth="1"/>
    <col min="6" max="6" width="1.7109375" style="34" customWidth="1"/>
    <col min="7" max="17" width="16.7109375" style="34" customWidth="1"/>
    <col min="18" max="18" width="16.7109375" style="49" customWidth="1"/>
    <col min="19" max="19" width="1.42578125" style="31" customWidth="1"/>
    <col min="20" max="20" width="19.140625" style="31" customWidth="1"/>
    <col min="21" max="59" width="9.140625" style="31"/>
    <col min="60" max="16384" width="9.140625" style="34"/>
  </cols>
  <sheetData>
    <row r="1" spans="1:20" s="31" customFormat="1" ht="32.1" customHeight="1" x14ac:dyDescent="0.25">
      <c r="A1" s="200" t="s">
        <v>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s="31" customFormat="1" ht="28.5" customHeight="1" x14ac:dyDescent="0.25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s="31" customFormat="1" ht="31.5" customHeight="1" x14ac:dyDescent="0.25">
      <c r="A3" s="175"/>
      <c r="D3" s="175"/>
      <c r="E3" s="175"/>
      <c r="R3" s="43"/>
    </row>
    <row r="4" spans="1:20" ht="39.75" customHeight="1" x14ac:dyDescent="0.25">
      <c r="A4" s="203" t="s">
        <v>85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31" customFormat="1" ht="8.25" customHeight="1" x14ac:dyDescent="0.25">
      <c r="A5" s="176"/>
      <c r="B5" s="133"/>
      <c r="C5" s="133"/>
      <c r="D5" s="176"/>
      <c r="E5" s="176"/>
      <c r="F5" s="133"/>
      <c r="G5" s="138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9"/>
      <c r="S5" s="133"/>
      <c r="T5" s="133"/>
    </row>
    <row r="6" spans="1:20" s="31" customFormat="1" ht="8.25" customHeight="1" x14ac:dyDescent="0.25">
      <c r="A6" s="176"/>
      <c r="B6" s="133"/>
      <c r="C6" s="133"/>
      <c r="D6" s="176"/>
      <c r="E6" s="176"/>
      <c r="F6" s="138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9"/>
      <c r="S6" s="133"/>
      <c r="T6" s="133"/>
    </row>
    <row r="7" spans="1:20" s="31" customFormat="1" ht="26.25" customHeight="1" x14ac:dyDescent="0.25">
      <c r="A7" s="177" t="s">
        <v>0</v>
      </c>
      <c r="B7" s="140"/>
      <c r="C7" s="133"/>
      <c r="D7" s="228" t="str">
        <f>+Concentrado!B7</f>
        <v>LOCALLIS SC, ARKEMETRIA SOCIAL A.C.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133"/>
      <c r="T7" s="141"/>
    </row>
    <row r="8" spans="1:20" s="31" customFormat="1" ht="41.25" customHeight="1" x14ac:dyDescent="0.25">
      <c r="A8" s="177" t="s">
        <v>1</v>
      </c>
      <c r="B8" s="140"/>
      <c r="C8" s="133"/>
      <c r="D8" s="228" t="str">
        <f>+Concentrado!B8</f>
        <v>FORTALECIMIENTO INSTITUCIONAL DE LOS CPC DE LA CIUDAD DE MEXICO, ESTADO DE MEXICO Y QUERETARO MEDIANTE UN ENFOQUE DE FORTALECIMIENTO DE CAPACIDADES, PARTICIPACION CIUDADANA Y RENDICION DE CUENTAS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133"/>
      <c r="T8" s="133"/>
    </row>
    <row r="9" spans="1:20" s="31" customFormat="1" ht="15.75" customHeight="1" x14ac:dyDescent="0.25">
      <c r="A9" s="177" t="s">
        <v>56</v>
      </c>
      <c r="B9" s="140"/>
      <c r="C9" s="133"/>
      <c r="D9" s="182">
        <v>1384900</v>
      </c>
      <c r="E9" s="190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3"/>
      <c r="T9" s="133"/>
    </row>
    <row r="10" spans="1:20" s="31" customFormat="1" ht="15.75" customHeight="1" x14ac:dyDescent="0.25">
      <c r="A10" s="177" t="s">
        <v>57</v>
      </c>
      <c r="B10" s="140"/>
      <c r="C10" s="133"/>
      <c r="D10" s="183">
        <f>D9*0.8</f>
        <v>1107920</v>
      </c>
      <c r="E10" s="190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3"/>
      <c r="T10" s="133"/>
    </row>
    <row r="11" spans="1:20" s="31" customFormat="1" ht="15.75" customHeight="1" x14ac:dyDescent="0.25">
      <c r="A11" s="177" t="s">
        <v>58</v>
      </c>
      <c r="B11" s="140"/>
      <c r="C11" s="133"/>
      <c r="D11" s="183">
        <f>D9*0.2</f>
        <v>276980</v>
      </c>
      <c r="E11" s="190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3"/>
      <c r="T11" s="133"/>
    </row>
    <row r="12" spans="1:20" s="31" customFormat="1" ht="15.75" customHeight="1" x14ac:dyDescent="0.25">
      <c r="A12" s="177" t="s">
        <v>59</v>
      </c>
      <c r="B12" s="140"/>
      <c r="C12" s="133"/>
      <c r="D12" s="163">
        <f>+Concentrado!B12</f>
        <v>43344</v>
      </c>
      <c r="E12" s="143" t="s">
        <v>10</v>
      </c>
      <c r="F12" s="235">
        <f>+Concentrado!D12</f>
        <v>43677</v>
      </c>
      <c r="G12" s="2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3"/>
      <c r="T12" s="133"/>
    </row>
    <row r="13" spans="1:20" s="31" customFormat="1" ht="15.75" customHeight="1" x14ac:dyDescent="0.25">
      <c r="A13" s="177" t="s">
        <v>60</v>
      </c>
      <c r="B13" s="140"/>
      <c r="C13" s="133"/>
      <c r="D13" s="163">
        <f>+Concentrado!B13</f>
        <v>43575</v>
      </c>
      <c r="E13" s="143" t="s">
        <v>10</v>
      </c>
      <c r="F13" s="235">
        <f>+Concentrado!D13</f>
        <v>43677</v>
      </c>
      <c r="G13" s="236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3"/>
      <c r="T13" s="133"/>
    </row>
    <row r="14" spans="1:20" s="31" customFormat="1" ht="15.75" customHeight="1" x14ac:dyDescent="0.25">
      <c r="A14" s="177" t="s">
        <v>61</v>
      </c>
      <c r="B14" s="140"/>
      <c r="C14" s="133"/>
      <c r="D14" s="163">
        <f>+Concentrado!B14</f>
        <v>43677</v>
      </c>
      <c r="E14" s="190"/>
      <c r="F14" s="144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3"/>
      <c r="T14" s="133"/>
    </row>
    <row r="15" spans="1:20" s="31" customFormat="1" ht="8.25" customHeight="1" x14ac:dyDescent="0.25">
      <c r="A15" s="176"/>
      <c r="B15" s="133"/>
      <c r="C15" s="133"/>
      <c r="D15" s="176"/>
      <c r="E15" s="176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</row>
    <row r="16" spans="1:20" s="31" customFormat="1" ht="8.25" customHeight="1" x14ac:dyDescent="0.25">
      <c r="A16" s="175"/>
      <c r="D16" s="175"/>
      <c r="E16" s="175"/>
    </row>
    <row r="17" spans="1:59" s="31" customFormat="1" ht="18.75" customHeight="1" x14ac:dyDescent="0.25">
      <c r="A17" s="175"/>
      <c r="D17" s="175"/>
      <c r="E17" s="175"/>
    </row>
    <row r="18" spans="1:59" s="31" customFormat="1" ht="12.75" customHeight="1" x14ac:dyDescent="0.25">
      <c r="A18" s="175"/>
      <c r="D18" s="175"/>
      <c r="E18" s="175"/>
      <c r="R18" s="43"/>
    </row>
    <row r="19" spans="1:59" s="126" customFormat="1" ht="33" customHeight="1" x14ac:dyDescent="0.25">
      <c r="A19" s="216" t="s">
        <v>28</v>
      </c>
      <c r="B19" s="217"/>
      <c r="C19" s="217"/>
      <c r="D19" s="217"/>
      <c r="E19" s="218"/>
      <c r="F19" s="125"/>
      <c r="G19" s="225" t="s">
        <v>32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</row>
    <row r="20" spans="1:59" ht="45.6" customHeight="1" x14ac:dyDescent="0.25">
      <c r="A20" s="161" t="s">
        <v>55</v>
      </c>
      <c r="B20" s="153" t="s">
        <v>53</v>
      </c>
      <c r="C20" s="154" t="s">
        <v>78</v>
      </c>
      <c r="D20" s="161" t="s">
        <v>83</v>
      </c>
      <c r="E20" s="162" t="s">
        <v>24</v>
      </c>
      <c r="F20" s="32"/>
      <c r="G20" s="58" t="s">
        <v>33</v>
      </c>
      <c r="H20" s="58" t="s">
        <v>34</v>
      </c>
      <c r="I20" s="58" t="s">
        <v>35</v>
      </c>
      <c r="J20" s="58" t="s">
        <v>36</v>
      </c>
      <c r="K20" s="58" t="s">
        <v>37</v>
      </c>
      <c r="L20" s="58" t="s">
        <v>38</v>
      </c>
      <c r="M20" s="58" t="s">
        <v>39</v>
      </c>
      <c r="N20" s="58" t="s">
        <v>40</v>
      </c>
      <c r="O20" s="58" t="s">
        <v>88</v>
      </c>
      <c r="P20" s="58" t="s">
        <v>89</v>
      </c>
      <c r="Q20" s="58" t="s">
        <v>90</v>
      </c>
      <c r="R20" s="56" t="s">
        <v>4</v>
      </c>
      <c r="S20" s="33"/>
      <c r="T20" s="58" t="s">
        <v>11</v>
      </c>
    </row>
    <row r="21" spans="1:59" s="49" customFormat="1" ht="35.450000000000003" customHeight="1" x14ac:dyDescent="0.25">
      <c r="A21" s="219" t="s">
        <v>75</v>
      </c>
      <c r="B21" s="220"/>
      <c r="C21" s="220"/>
      <c r="D21" s="220"/>
      <c r="E21" s="221"/>
      <c r="F21" s="44"/>
      <c r="G21" s="51"/>
      <c r="H21" s="52"/>
      <c r="I21" s="53"/>
      <c r="J21" s="52"/>
      <c r="K21" s="53"/>
      <c r="L21" s="52"/>
      <c r="M21" s="52"/>
      <c r="N21" s="52"/>
      <c r="O21" s="52"/>
      <c r="P21" s="52"/>
      <c r="Q21" s="52"/>
      <c r="R21" s="54"/>
      <c r="S21" s="47"/>
      <c r="T21" s="45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s="111" customFormat="1" ht="15.6" customHeight="1" x14ac:dyDescent="0.25">
      <c r="A22" s="170">
        <v>1</v>
      </c>
      <c r="B22" s="142"/>
      <c r="C22" s="166" t="s">
        <v>130</v>
      </c>
      <c r="D22" s="170">
        <v>1</v>
      </c>
      <c r="E22" s="196">
        <v>390</v>
      </c>
      <c r="F22" s="105"/>
      <c r="G22" s="104"/>
      <c r="H22" s="106">
        <v>390</v>
      </c>
      <c r="I22" s="104"/>
      <c r="J22" s="106"/>
      <c r="K22" s="104"/>
      <c r="L22" s="106"/>
      <c r="M22" s="106"/>
      <c r="N22" s="106"/>
      <c r="O22" s="106"/>
      <c r="P22" s="106"/>
      <c r="Q22" s="106"/>
      <c r="R22" s="158">
        <f t="shared" ref="R22:R75" si="0">SUM(G22:Q22)</f>
        <v>390</v>
      </c>
      <c r="S22" s="159"/>
      <c r="T22" s="160">
        <f t="shared" ref="T22:T75" si="1">IF(ISERROR(R22/E22),"",R22/E22)</f>
        <v>1</v>
      </c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</row>
    <row r="23" spans="1:59" s="111" customFormat="1" ht="15.6" customHeight="1" x14ac:dyDescent="0.25">
      <c r="A23" s="170">
        <v>1</v>
      </c>
      <c r="B23" s="142"/>
      <c r="C23" s="166" t="s">
        <v>130</v>
      </c>
      <c r="D23" s="170">
        <v>2</v>
      </c>
      <c r="E23" s="196">
        <v>666</v>
      </c>
      <c r="F23" s="105"/>
      <c r="G23" s="104"/>
      <c r="H23" s="106">
        <v>666</v>
      </c>
      <c r="I23" s="104"/>
      <c r="J23" s="106"/>
      <c r="K23" s="104"/>
      <c r="L23" s="106"/>
      <c r="M23" s="106"/>
      <c r="N23" s="106"/>
      <c r="O23" s="106"/>
      <c r="P23" s="106"/>
      <c r="Q23" s="106"/>
      <c r="R23" s="158">
        <f t="shared" si="0"/>
        <v>666</v>
      </c>
      <c r="S23" s="159"/>
      <c r="T23" s="160">
        <f t="shared" si="1"/>
        <v>1</v>
      </c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</row>
    <row r="24" spans="1:59" s="111" customFormat="1" ht="15.6" customHeight="1" x14ac:dyDescent="0.25">
      <c r="A24" s="170">
        <v>1</v>
      </c>
      <c r="B24" s="142"/>
      <c r="C24" s="166" t="s">
        <v>130</v>
      </c>
      <c r="D24" s="170">
        <v>4</v>
      </c>
      <c r="E24" s="196">
        <v>391</v>
      </c>
      <c r="F24" s="105"/>
      <c r="G24" s="104"/>
      <c r="H24" s="106">
        <v>391</v>
      </c>
      <c r="I24" s="104"/>
      <c r="J24" s="106"/>
      <c r="K24" s="104"/>
      <c r="L24" s="106"/>
      <c r="M24" s="106"/>
      <c r="N24" s="106"/>
      <c r="O24" s="106"/>
      <c r="P24" s="106"/>
      <c r="Q24" s="106"/>
      <c r="R24" s="158">
        <f t="shared" si="0"/>
        <v>391</v>
      </c>
      <c r="S24" s="159"/>
      <c r="T24" s="160">
        <f t="shared" si="1"/>
        <v>1</v>
      </c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</row>
    <row r="25" spans="1:59" s="111" customFormat="1" ht="15.6" customHeight="1" x14ac:dyDescent="0.25">
      <c r="A25" s="170">
        <v>1</v>
      </c>
      <c r="B25" s="142"/>
      <c r="C25" s="166" t="s">
        <v>131</v>
      </c>
      <c r="D25" s="170">
        <v>5</v>
      </c>
      <c r="E25" s="196">
        <v>195</v>
      </c>
      <c r="F25" s="105"/>
      <c r="G25" s="104"/>
      <c r="H25" s="106">
        <v>195</v>
      </c>
      <c r="I25" s="104"/>
      <c r="J25" s="106"/>
      <c r="K25" s="104"/>
      <c r="L25" s="106"/>
      <c r="M25" s="106"/>
      <c r="N25" s="106"/>
      <c r="O25" s="106"/>
      <c r="P25" s="106"/>
      <c r="Q25" s="106"/>
      <c r="R25" s="158">
        <f t="shared" si="0"/>
        <v>195</v>
      </c>
      <c r="S25" s="159"/>
      <c r="T25" s="160">
        <f t="shared" si="1"/>
        <v>1</v>
      </c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</row>
    <row r="26" spans="1:59" s="111" customFormat="1" ht="15.6" customHeight="1" x14ac:dyDescent="0.25">
      <c r="A26" s="170">
        <v>2</v>
      </c>
      <c r="B26" s="163"/>
      <c r="C26" s="166" t="s">
        <v>132</v>
      </c>
      <c r="D26" s="170">
        <v>3</v>
      </c>
      <c r="E26" s="196">
        <v>388</v>
      </c>
      <c r="F26" s="105"/>
      <c r="G26" s="104"/>
      <c r="H26" s="106">
        <v>388</v>
      </c>
      <c r="I26" s="104"/>
      <c r="J26" s="106"/>
      <c r="K26" s="104"/>
      <c r="L26" s="106"/>
      <c r="M26" s="106"/>
      <c r="N26" s="106"/>
      <c r="O26" s="106"/>
      <c r="P26" s="106"/>
      <c r="Q26" s="106"/>
      <c r="R26" s="158">
        <f t="shared" si="0"/>
        <v>388</v>
      </c>
      <c r="S26" s="159"/>
      <c r="T26" s="160">
        <f t="shared" si="1"/>
        <v>1</v>
      </c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</row>
    <row r="27" spans="1:59" s="111" customFormat="1" ht="15.6" customHeight="1" x14ac:dyDescent="0.25">
      <c r="A27" s="170">
        <v>2</v>
      </c>
      <c r="B27" s="163"/>
      <c r="C27" s="166" t="s">
        <v>133</v>
      </c>
      <c r="D27" s="170">
        <v>6</v>
      </c>
      <c r="E27" s="196">
        <v>506</v>
      </c>
      <c r="F27" s="105"/>
      <c r="G27" s="104"/>
      <c r="H27" s="106">
        <v>506</v>
      </c>
      <c r="I27" s="104"/>
      <c r="J27" s="106"/>
      <c r="K27" s="104"/>
      <c r="L27" s="106"/>
      <c r="M27" s="106"/>
      <c r="N27" s="106"/>
      <c r="O27" s="106"/>
      <c r="P27" s="106"/>
      <c r="Q27" s="106"/>
      <c r="R27" s="158">
        <f t="shared" si="0"/>
        <v>506</v>
      </c>
      <c r="S27" s="159"/>
      <c r="T27" s="160">
        <f t="shared" si="1"/>
        <v>1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</row>
    <row r="28" spans="1:59" s="111" customFormat="1" ht="15.6" customHeight="1" x14ac:dyDescent="0.25">
      <c r="A28" s="170">
        <v>4</v>
      </c>
      <c r="B28" s="163"/>
      <c r="C28" s="166" t="s">
        <v>134</v>
      </c>
      <c r="D28" s="170">
        <v>8</v>
      </c>
      <c r="E28" s="196">
        <v>1725.5</v>
      </c>
      <c r="F28" s="105"/>
      <c r="G28" s="104"/>
      <c r="H28" s="106"/>
      <c r="I28" s="104"/>
      <c r="J28" s="106">
        <v>1725.5</v>
      </c>
      <c r="K28" s="104"/>
      <c r="L28" s="106"/>
      <c r="M28" s="106"/>
      <c r="N28" s="106"/>
      <c r="O28" s="106"/>
      <c r="P28" s="106"/>
      <c r="Q28" s="106"/>
      <c r="R28" s="158">
        <f t="shared" si="0"/>
        <v>1725.5</v>
      </c>
      <c r="S28" s="159"/>
      <c r="T28" s="160">
        <f t="shared" si="1"/>
        <v>1</v>
      </c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</row>
    <row r="29" spans="1:59" s="111" customFormat="1" ht="15.6" customHeight="1" x14ac:dyDescent="0.25">
      <c r="A29" s="170">
        <v>13</v>
      </c>
      <c r="B29" s="163"/>
      <c r="C29" s="166" t="s">
        <v>133</v>
      </c>
      <c r="D29" s="170">
        <v>7</v>
      </c>
      <c r="E29" s="196">
        <v>1116.71</v>
      </c>
      <c r="F29" s="105"/>
      <c r="G29" s="104"/>
      <c r="H29" s="106"/>
      <c r="I29" s="104"/>
      <c r="J29" s="106">
        <v>1116.71</v>
      </c>
      <c r="K29" s="104"/>
      <c r="L29" s="106"/>
      <c r="M29" s="106"/>
      <c r="N29" s="106"/>
      <c r="O29" s="106"/>
      <c r="P29" s="106"/>
      <c r="Q29" s="106"/>
      <c r="R29" s="158">
        <f t="shared" si="0"/>
        <v>1116.71</v>
      </c>
      <c r="S29" s="159"/>
      <c r="T29" s="160">
        <f t="shared" si="1"/>
        <v>1</v>
      </c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</row>
    <row r="30" spans="1:59" s="111" customFormat="1" ht="15.6" customHeight="1" x14ac:dyDescent="0.25">
      <c r="A30" s="170">
        <v>3</v>
      </c>
      <c r="B30" s="163"/>
      <c r="C30" s="166" t="s">
        <v>130</v>
      </c>
      <c r="D30" s="170">
        <v>1</v>
      </c>
      <c r="E30" s="196">
        <v>1198</v>
      </c>
      <c r="F30" s="105"/>
      <c r="G30" s="104"/>
      <c r="H30" s="106"/>
      <c r="I30" s="104"/>
      <c r="J30" s="106"/>
      <c r="K30" s="104">
        <v>1198</v>
      </c>
      <c r="L30" s="106"/>
      <c r="M30" s="106"/>
      <c r="N30" s="106"/>
      <c r="O30" s="106"/>
      <c r="P30" s="106"/>
      <c r="Q30" s="106"/>
      <c r="R30" s="158">
        <f t="shared" si="0"/>
        <v>1198</v>
      </c>
      <c r="S30" s="159"/>
      <c r="T30" s="160">
        <f t="shared" si="1"/>
        <v>1</v>
      </c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</row>
    <row r="31" spans="1:59" s="111" customFormat="1" ht="15.6" customHeight="1" x14ac:dyDescent="0.25">
      <c r="A31" s="170">
        <v>8</v>
      </c>
      <c r="B31" s="163"/>
      <c r="C31" s="166" t="s">
        <v>130</v>
      </c>
      <c r="D31" s="170">
        <v>1</v>
      </c>
      <c r="E31" s="106">
        <v>328.67</v>
      </c>
      <c r="F31" s="105"/>
      <c r="G31" s="104"/>
      <c r="H31" s="106"/>
      <c r="I31" s="104"/>
      <c r="J31" s="106"/>
      <c r="K31" s="104">
        <v>328.67</v>
      </c>
      <c r="L31" s="106"/>
      <c r="M31" s="106"/>
      <c r="N31" s="106"/>
      <c r="O31" s="106"/>
      <c r="P31" s="106"/>
      <c r="Q31" s="106"/>
      <c r="R31" s="158">
        <f t="shared" si="0"/>
        <v>328.67</v>
      </c>
      <c r="S31" s="159"/>
      <c r="T31" s="160">
        <f t="shared" si="1"/>
        <v>1</v>
      </c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</row>
    <row r="32" spans="1:59" s="111" customFormat="1" ht="15.6" customHeight="1" x14ac:dyDescent="0.25">
      <c r="A32" s="170">
        <v>10</v>
      </c>
      <c r="B32" s="163"/>
      <c r="C32" s="166" t="s">
        <v>132</v>
      </c>
      <c r="D32" s="170">
        <v>2</v>
      </c>
      <c r="E32" s="106">
        <v>474.8</v>
      </c>
      <c r="F32" s="105"/>
      <c r="G32" s="104"/>
      <c r="H32" s="106"/>
      <c r="I32" s="104"/>
      <c r="J32" s="106"/>
      <c r="K32" s="104">
        <v>474.8</v>
      </c>
      <c r="L32" s="106"/>
      <c r="M32" s="106"/>
      <c r="N32" s="106"/>
      <c r="O32" s="106"/>
      <c r="P32" s="106"/>
      <c r="Q32" s="106"/>
      <c r="R32" s="158">
        <f t="shared" si="0"/>
        <v>474.8</v>
      </c>
      <c r="S32" s="159"/>
      <c r="T32" s="160">
        <f t="shared" si="1"/>
        <v>1</v>
      </c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</row>
    <row r="33" spans="1:59" s="111" customFormat="1" ht="15.6" customHeight="1" x14ac:dyDescent="0.25">
      <c r="A33" s="170">
        <v>5</v>
      </c>
      <c r="B33" s="163"/>
      <c r="C33" s="166" t="s">
        <v>130</v>
      </c>
      <c r="D33" s="170">
        <v>3</v>
      </c>
      <c r="E33" s="106">
        <v>603.54999999999995</v>
      </c>
      <c r="F33" s="105"/>
      <c r="G33" s="104"/>
      <c r="H33" s="106"/>
      <c r="I33" s="104"/>
      <c r="J33" s="106"/>
      <c r="K33" s="104"/>
      <c r="L33" s="106">
        <v>603.54999999999995</v>
      </c>
      <c r="M33" s="106"/>
      <c r="N33" s="106"/>
      <c r="O33" s="106"/>
      <c r="P33" s="106"/>
      <c r="Q33" s="106"/>
      <c r="R33" s="158">
        <f t="shared" si="0"/>
        <v>603.54999999999995</v>
      </c>
      <c r="S33" s="159"/>
      <c r="T33" s="160">
        <f t="shared" si="1"/>
        <v>1</v>
      </c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</row>
    <row r="34" spans="1:59" s="111" customFormat="1" ht="15.6" customHeight="1" x14ac:dyDescent="0.25">
      <c r="A34" s="170">
        <v>16</v>
      </c>
      <c r="B34" s="163"/>
      <c r="C34" s="166" t="s">
        <v>130</v>
      </c>
      <c r="D34" s="170">
        <v>5</v>
      </c>
      <c r="E34" s="106">
        <v>200.9</v>
      </c>
      <c r="F34" s="105"/>
      <c r="G34" s="104"/>
      <c r="H34" s="106"/>
      <c r="I34" s="104"/>
      <c r="J34" s="106"/>
      <c r="K34" s="104"/>
      <c r="L34" s="106">
        <v>200.9</v>
      </c>
      <c r="M34" s="106"/>
      <c r="N34" s="106"/>
      <c r="O34" s="106"/>
      <c r="P34" s="106"/>
      <c r="Q34" s="106"/>
      <c r="R34" s="158">
        <f t="shared" si="0"/>
        <v>200.9</v>
      </c>
      <c r="S34" s="159"/>
      <c r="T34" s="160">
        <f t="shared" si="1"/>
        <v>1</v>
      </c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</row>
    <row r="35" spans="1:59" s="111" customFormat="1" ht="15.6" customHeight="1" x14ac:dyDescent="0.25">
      <c r="A35" s="170">
        <v>3</v>
      </c>
      <c r="B35" s="163"/>
      <c r="C35" s="166" t="s">
        <v>135</v>
      </c>
      <c r="D35" s="170">
        <v>6</v>
      </c>
      <c r="E35" s="106">
        <v>376</v>
      </c>
      <c r="F35" s="105"/>
      <c r="G35" s="104"/>
      <c r="H35" s="106"/>
      <c r="I35" s="104"/>
      <c r="J35" s="106"/>
      <c r="K35" s="104"/>
      <c r="L35" s="106"/>
      <c r="M35" s="106">
        <v>376</v>
      </c>
      <c r="N35" s="106"/>
      <c r="O35" s="106"/>
      <c r="P35" s="106"/>
      <c r="Q35" s="106"/>
      <c r="R35" s="158">
        <f t="shared" si="0"/>
        <v>376</v>
      </c>
      <c r="S35" s="159"/>
      <c r="T35" s="160">
        <f t="shared" si="1"/>
        <v>1</v>
      </c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</row>
    <row r="36" spans="1:59" s="111" customFormat="1" ht="15.6" customHeight="1" x14ac:dyDescent="0.25">
      <c r="A36" s="170">
        <v>18</v>
      </c>
      <c r="B36" s="163"/>
      <c r="C36" s="166" t="s">
        <v>136</v>
      </c>
      <c r="D36" s="170">
        <v>10</v>
      </c>
      <c r="E36" s="106">
        <v>1330</v>
      </c>
      <c r="F36" s="105"/>
      <c r="G36" s="104"/>
      <c r="H36" s="106"/>
      <c r="I36" s="104"/>
      <c r="J36" s="106"/>
      <c r="K36" s="104"/>
      <c r="L36" s="106"/>
      <c r="M36" s="106">
        <v>1330</v>
      </c>
      <c r="N36" s="106"/>
      <c r="O36" s="106"/>
      <c r="P36" s="106"/>
      <c r="Q36" s="106"/>
      <c r="R36" s="158">
        <f t="shared" si="0"/>
        <v>1330</v>
      </c>
      <c r="S36" s="159"/>
      <c r="T36" s="160">
        <f t="shared" si="1"/>
        <v>1</v>
      </c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</row>
    <row r="37" spans="1:59" s="111" customFormat="1" ht="15.6" customHeight="1" x14ac:dyDescent="0.25">
      <c r="A37" s="170">
        <v>18</v>
      </c>
      <c r="B37" s="163"/>
      <c r="C37" s="166" t="s">
        <v>137</v>
      </c>
      <c r="D37" s="170">
        <v>9</v>
      </c>
      <c r="E37" s="106">
        <v>665</v>
      </c>
      <c r="F37" s="105"/>
      <c r="G37" s="104"/>
      <c r="H37" s="106"/>
      <c r="I37" s="104"/>
      <c r="J37" s="106"/>
      <c r="K37" s="104"/>
      <c r="L37" s="106"/>
      <c r="M37" s="106">
        <v>665</v>
      </c>
      <c r="N37" s="106"/>
      <c r="O37" s="106"/>
      <c r="P37" s="106"/>
      <c r="Q37" s="106"/>
      <c r="R37" s="158">
        <f t="shared" si="0"/>
        <v>665</v>
      </c>
      <c r="S37" s="159"/>
      <c r="T37" s="160">
        <f t="shared" si="1"/>
        <v>1</v>
      </c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</row>
    <row r="38" spans="1:59" s="111" customFormat="1" ht="15.6" customHeight="1" x14ac:dyDescent="0.25">
      <c r="A38" s="170">
        <v>19</v>
      </c>
      <c r="B38" s="163"/>
      <c r="C38" s="166" t="s">
        <v>138</v>
      </c>
      <c r="D38" s="170">
        <v>12</v>
      </c>
      <c r="E38" s="106">
        <v>315</v>
      </c>
      <c r="F38" s="105"/>
      <c r="G38" s="104"/>
      <c r="H38" s="106"/>
      <c r="I38" s="104"/>
      <c r="J38" s="106"/>
      <c r="K38" s="104"/>
      <c r="L38" s="106"/>
      <c r="M38" s="106">
        <v>315</v>
      </c>
      <c r="N38" s="106"/>
      <c r="O38" s="106"/>
      <c r="P38" s="106"/>
      <c r="Q38" s="106"/>
      <c r="R38" s="158">
        <f t="shared" si="0"/>
        <v>315</v>
      </c>
      <c r="S38" s="159"/>
      <c r="T38" s="160">
        <f t="shared" si="1"/>
        <v>1</v>
      </c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</row>
    <row r="39" spans="1:59" s="111" customFormat="1" ht="15.6" customHeight="1" x14ac:dyDescent="0.25">
      <c r="A39" s="170">
        <v>19</v>
      </c>
      <c r="B39" s="163"/>
      <c r="C39" s="166" t="s">
        <v>139</v>
      </c>
      <c r="D39" s="170">
        <v>11</v>
      </c>
      <c r="E39" s="106">
        <v>1330</v>
      </c>
      <c r="F39" s="105"/>
      <c r="G39" s="104"/>
      <c r="H39" s="106"/>
      <c r="I39" s="104"/>
      <c r="J39" s="106"/>
      <c r="K39" s="104"/>
      <c r="L39" s="106"/>
      <c r="M39" s="106">
        <v>1330</v>
      </c>
      <c r="N39" s="106"/>
      <c r="O39" s="106"/>
      <c r="P39" s="106"/>
      <c r="Q39" s="106"/>
      <c r="R39" s="158">
        <f t="shared" si="0"/>
        <v>1330</v>
      </c>
      <c r="S39" s="159"/>
      <c r="T39" s="160">
        <f t="shared" si="1"/>
        <v>1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</row>
    <row r="40" spans="1:59" s="111" customFormat="1" ht="15.6" customHeight="1" x14ac:dyDescent="0.25">
      <c r="A40" s="170">
        <v>19</v>
      </c>
      <c r="B40" s="163"/>
      <c r="C40" s="166" t="s">
        <v>140</v>
      </c>
      <c r="D40" s="170">
        <v>9</v>
      </c>
      <c r="E40" s="106">
        <v>665</v>
      </c>
      <c r="F40" s="105"/>
      <c r="G40" s="104"/>
      <c r="H40" s="106"/>
      <c r="I40" s="104"/>
      <c r="J40" s="106"/>
      <c r="K40" s="104"/>
      <c r="L40" s="106"/>
      <c r="M40" s="106">
        <v>665</v>
      </c>
      <c r="N40" s="106"/>
      <c r="O40" s="106"/>
      <c r="P40" s="106"/>
      <c r="Q40" s="106"/>
      <c r="R40" s="158">
        <f t="shared" si="0"/>
        <v>665</v>
      </c>
      <c r="S40" s="159"/>
      <c r="T40" s="160">
        <f t="shared" si="1"/>
        <v>1</v>
      </c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</row>
    <row r="41" spans="1:59" s="111" customFormat="1" ht="15.6" customHeight="1" x14ac:dyDescent="0.25">
      <c r="A41" s="170">
        <v>20</v>
      </c>
      <c r="B41" s="163"/>
      <c r="C41" s="166" t="s">
        <v>141</v>
      </c>
      <c r="D41" s="170">
        <v>8</v>
      </c>
      <c r="E41" s="106">
        <v>1330</v>
      </c>
      <c r="F41" s="105"/>
      <c r="G41" s="104"/>
      <c r="H41" s="106"/>
      <c r="I41" s="104"/>
      <c r="J41" s="106"/>
      <c r="K41" s="104"/>
      <c r="L41" s="106"/>
      <c r="M41" s="106">
        <v>1330</v>
      </c>
      <c r="N41" s="106"/>
      <c r="O41" s="106"/>
      <c r="P41" s="106"/>
      <c r="Q41" s="106"/>
      <c r="R41" s="158">
        <f t="shared" si="0"/>
        <v>1330</v>
      </c>
      <c r="S41" s="159"/>
      <c r="T41" s="160">
        <f t="shared" si="1"/>
        <v>1</v>
      </c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</row>
    <row r="42" spans="1:59" s="111" customFormat="1" ht="15.6" customHeight="1" x14ac:dyDescent="0.25">
      <c r="A42" s="170">
        <v>6</v>
      </c>
      <c r="B42" s="163"/>
      <c r="C42" s="166" t="s">
        <v>142</v>
      </c>
      <c r="D42" s="170">
        <v>7</v>
      </c>
      <c r="E42" s="106">
        <v>720</v>
      </c>
      <c r="F42" s="105"/>
      <c r="G42" s="104"/>
      <c r="H42" s="106"/>
      <c r="I42" s="104"/>
      <c r="J42" s="106"/>
      <c r="K42" s="104"/>
      <c r="L42" s="106"/>
      <c r="M42" s="106">
        <v>720</v>
      </c>
      <c r="N42" s="106"/>
      <c r="O42" s="106"/>
      <c r="P42" s="106"/>
      <c r="Q42" s="106"/>
      <c r="R42" s="158">
        <f t="shared" si="0"/>
        <v>720</v>
      </c>
      <c r="S42" s="159"/>
      <c r="T42" s="160">
        <f t="shared" si="1"/>
        <v>1</v>
      </c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</row>
    <row r="43" spans="1:59" s="111" customFormat="1" ht="15.6" customHeight="1" x14ac:dyDescent="0.25">
      <c r="A43" s="172">
        <v>9</v>
      </c>
      <c r="B43" s="173">
        <v>43609</v>
      </c>
      <c r="C43" s="166" t="s">
        <v>146</v>
      </c>
      <c r="D43" s="170"/>
      <c r="E43" s="192">
        <v>80</v>
      </c>
      <c r="F43" s="105"/>
      <c r="G43" s="104"/>
      <c r="H43" s="106"/>
      <c r="I43" s="104"/>
      <c r="J43" s="106"/>
      <c r="K43" s="104"/>
      <c r="L43" s="106"/>
      <c r="M43" s="106"/>
      <c r="N43" s="106"/>
      <c r="O43" s="106">
        <v>80</v>
      </c>
      <c r="P43" s="106"/>
      <c r="Q43" s="106"/>
      <c r="R43" s="158">
        <f t="shared" si="0"/>
        <v>80</v>
      </c>
      <c r="S43" s="159"/>
      <c r="T43" s="160">
        <f t="shared" si="1"/>
        <v>1</v>
      </c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</row>
    <row r="44" spans="1:59" s="111" customFormat="1" ht="15.6" customHeight="1" x14ac:dyDescent="0.25">
      <c r="A44" s="172">
        <v>9</v>
      </c>
      <c r="B44" s="173">
        <v>43609</v>
      </c>
      <c r="C44" s="166" t="s">
        <v>146</v>
      </c>
      <c r="D44" s="170"/>
      <c r="E44" s="192">
        <v>134</v>
      </c>
      <c r="F44" s="105"/>
      <c r="G44" s="104"/>
      <c r="H44" s="106"/>
      <c r="I44" s="104"/>
      <c r="J44" s="106"/>
      <c r="K44" s="104"/>
      <c r="L44" s="106"/>
      <c r="M44" s="106"/>
      <c r="N44" s="106"/>
      <c r="O44" s="106">
        <v>134</v>
      </c>
      <c r="P44" s="106"/>
      <c r="Q44" s="106"/>
      <c r="R44" s="158">
        <f t="shared" si="0"/>
        <v>134</v>
      </c>
      <c r="S44" s="159"/>
      <c r="T44" s="160">
        <f t="shared" si="1"/>
        <v>1</v>
      </c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</row>
    <row r="45" spans="1:59" s="111" customFormat="1" ht="15.6" customHeight="1" x14ac:dyDescent="0.25">
      <c r="A45" s="172">
        <v>9</v>
      </c>
      <c r="B45" s="173">
        <v>43609</v>
      </c>
      <c r="C45" s="166" t="s">
        <v>146</v>
      </c>
      <c r="D45" s="170"/>
      <c r="E45" s="192">
        <v>368</v>
      </c>
      <c r="F45" s="105"/>
      <c r="G45" s="104"/>
      <c r="H45" s="106"/>
      <c r="I45" s="104"/>
      <c r="J45" s="106"/>
      <c r="K45" s="104"/>
      <c r="L45" s="106"/>
      <c r="M45" s="106"/>
      <c r="N45" s="106"/>
      <c r="O45" s="106">
        <v>368</v>
      </c>
      <c r="P45" s="106"/>
      <c r="Q45" s="106"/>
      <c r="R45" s="158">
        <f t="shared" si="0"/>
        <v>368</v>
      </c>
      <c r="S45" s="159"/>
      <c r="T45" s="160">
        <f t="shared" si="1"/>
        <v>1</v>
      </c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</row>
    <row r="46" spans="1:59" s="111" customFormat="1" ht="15.6" customHeight="1" x14ac:dyDescent="0.25">
      <c r="A46" s="172">
        <v>10</v>
      </c>
      <c r="B46" s="173">
        <v>43609</v>
      </c>
      <c r="C46" s="166" t="s">
        <v>146</v>
      </c>
      <c r="D46" s="170">
        <v>22</v>
      </c>
      <c r="E46" s="192">
        <v>214.58</v>
      </c>
      <c r="F46" s="105"/>
      <c r="G46" s="104"/>
      <c r="H46" s="106"/>
      <c r="I46" s="104"/>
      <c r="J46" s="106"/>
      <c r="K46" s="104"/>
      <c r="L46" s="106"/>
      <c r="M46" s="106"/>
      <c r="N46" s="106"/>
      <c r="O46" s="106">
        <v>214.58</v>
      </c>
      <c r="P46" s="106"/>
      <c r="Q46" s="106"/>
      <c r="R46" s="158">
        <f t="shared" si="0"/>
        <v>214.58</v>
      </c>
      <c r="S46" s="159"/>
      <c r="T46" s="160">
        <f t="shared" si="1"/>
        <v>1</v>
      </c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</row>
    <row r="47" spans="1:59" s="111" customFormat="1" ht="15.6" customHeight="1" x14ac:dyDescent="0.25">
      <c r="A47" s="172">
        <v>11</v>
      </c>
      <c r="B47" s="173">
        <v>43612</v>
      </c>
      <c r="C47" s="166" t="s">
        <v>147</v>
      </c>
      <c r="D47" s="170">
        <v>17</v>
      </c>
      <c r="E47" s="192">
        <v>420</v>
      </c>
      <c r="F47" s="105"/>
      <c r="G47" s="104"/>
      <c r="H47" s="106"/>
      <c r="I47" s="104"/>
      <c r="J47" s="106"/>
      <c r="K47" s="104"/>
      <c r="L47" s="106"/>
      <c r="M47" s="106"/>
      <c r="N47" s="106"/>
      <c r="O47" s="106"/>
      <c r="P47" s="104">
        <v>420</v>
      </c>
      <c r="Q47" s="106"/>
      <c r="R47" s="158">
        <f t="shared" si="0"/>
        <v>420</v>
      </c>
      <c r="S47" s="159"/>
      <c r="T47" s="160">
        <f t="shared" si="1"/>
        <v>1</v>
      </c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</row>
    <row r="48" spans="1:59" s="111" customFormat="1" ht="15.6" customHeight="1" x14ac:dyDescent="0.25">
      <c r="A48" s="172">
        <v>11</v>
      </c>
      <c r="B48" s="173">
        <v>43612</v>
      </c>
      <c r="C48" s="174" t="s">
        <v>147</v>
      </c>
      <c r="D48" s="184">
        <v>17</v>
      </c>
      <c r="E48" s="192">
        <v>378</v>
      </c>
      <c r="F48" s="105"/>
      <c r="G48" s="104"/>
      <c r="H48" s="106"/>
      <c r="I48" s="104"/>
      <c r="J48" s="106"/>
      <c r="K48" s="104"/>
      <c r="L48" s="106"/>
      <c r="M48" s="106"/>
      <c r="N48" s="106"/>
      <c r="O48" s="106"/>
      <c r="P48" s="104">
        <v>378</v>
      </c>
      <c r="Q48" s="106"/>
      <c r="R48" s="158">
        <f t="shared" si="0"/>
        <v>378</v>
      </c>
      <c r="S48" s="159"/>
      <c r="T48" s="160">
        <f t="shared" si="1"/>
        <v>1</v>
      </c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</row>
    <row r="49" spans="1:59" s="111" customFormat="1" ht="15.6" customHeight="1" x14ac:dyDescent="0.25">
      <c r="A49" s="170">
        <v>1</v>
      </c>
      <c r="B49" s="86">
        <v>43646</v>
      </c>
      <c r="C49" s="166" t="s">
        <v>148</v>
      </c>
      <c r="D49" s="170"/>
      <c r="E49" s="192">
        <v>300</v>
      </c>
      <c r="F49" s="105"/>
      <c r="G49" s="104"/>
      <c r="H49" s="106"/>
      <c r="I49" s="104"/>
      <c r="J49" s="106"/>
      <c r="K49" s="104"/>
      <c r="L49" s="106"/>
      <c r="M49" s="106"/>
      <c r="N49" s="106"/>
      <c r="O49" s="106"/>
      <c r="P49" s="104">
        <v>300</v>
      </c>
      <c r="Q49" s="106"/>
      <c r="R49" s="158">
        <f t="shared" si="0"/>
        <v>300</v>
      </c>
      <c r="S49" s="159"/>
      <c r="T49" s="160">
        <f t="shared" si="1"/>
        <v>1</v>
      </c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</row>
    <row r="50" spans="1:59" s="111" customFormat="1" ht="15.6" customHeight="1" x14ac:dyDescent="0.25">
      <c r="A50" s="178">
        <v>1</v>
      </c>
      <c r="B50" s="173">
        <v>43646</v>
      </c>
      <c r="C50" s="166" t="s">
        <v>148</v>
      </c>
      <c r="D50" s="170"/>
      <c r="E50" s="192">
        <v>78</v>
      </c>
      <c r="F50" s="105"/>
      <c r="G50" s="104"/>
      <c r="H50" s="106"/>
      <c r="I50" s="104"/>
      <c r="J50" s="106"/>
      <c r="K50" s="104"/>
      <c r="L50" s="106"/>
      <c r="M50" s="106"/>
      <c r="N50" s="106"/>
      <c r="O50" s="106"/>
      <c r="P50" s="104">
        <v>78</v>
      </c>
      <c r="Q50" s="106"/>
      <c r="R50" s="158">
        <f t="shared" si="0"/>
        <v>78</v>
      </c>
      <c r="S50" s="159"/>
      <c r="T50" s="160">
        <f t="shared" si="1"/>
        <v>1</v>
      </c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</row>
    <row r="51" spans="1:59" s="111" customFormat="1" ht="15.6" customHeight="1" x14ac:dyDescent="0.25">
      <c r="A51" s="178">
        <v>1</v>
      </c>
      <c r="B51" s="173">
        <v>43646</v>
      </c>
      <c r="C51" s="166" t="s">
        <v>148</v>
      </c>
      <c r="D51" s="170"/>
      <c r="E51" s="192">
        <v>110</v>
      </c>
      <c r="F51" s="105"/>
      <c r="G51" s="104"/>
      <c r="H51" s="106"/>
      <c r="I51" s="104"/>
      <c r="J51" s="106"/>
      <c r="K51" s="104"/>
      <c r="L51" s="106"/>
      <c r="M51" s="106"/>
      <c r="N51" s="106"/>
      <c r="O51" s="106"/>
      <c r="P51" s="104">
        <v>110</v>
      </c>
      <c r="Q51" s="106"/>
      <c r="R51" s="158">
        <f t="shared" si="0"/>
        <v>110</v>
      </c>
      <c r="S51" s="159"/>
      <c r="T51" s="160">
        <f t="shared" si="1"/>
        <v>1</v>
      </c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</row>
    <row r="52" spans="1:59" s="111" customFormat="1" ht="15.6" customHeight="1" x14ac:dyDescent="0.25">
      <c r="A52" s="178">
        <v>1</v>
      </c>
      <c r="B52" s="173">
        <v>43646</v>
      </c>
      <c r="C52" s="166" t="s">
        <v>148</v>
      </c>
      <c r="D52" s="170"/>
      <c r="E52" s="192">
        <v>128</v>
      </c>
      <c r="F52" s="105"/>
      <c r="G52" s="104"/>
      <c r="H52" s="106"/>
      <c r="I52" s="104"/>
      <c r="J52" s="106"/>
      <c r="K52" s="104"/>
      <c r="L52" s="106"/>
      <c r="M52" s="106"/>
      <c r="N52" s="106"/>
      <c r="O52" s="106"/>
      <c r="P52" s="104">
        <v>128</v>
      </c>
      <c r="Q52" s="106"/>
      <c r="R52" s="158">
        <f t="shared" si="0"/>
        <v>128</v>
      </c>
      <c r="S52" s="159"/>
      <c r="T52" s="160">
        <f t="shared" si="1"/>
        <v>1</v>
      </c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</row>
    <row r="53" spans="1:59" s="111" customFormat="1" ht="15.6" customHeight="1" x14ac:dyDescent="0.25">
      <c r="A53" s="170"/>
      <c r="B53" s="86"/>
      <c r="C53" s="166" t="s">
        <v>148</v>
      </c>
      <c r="D53" s="170"/>
      <c r="E53" s="106">
        <v>66</v>
      </c>
      <c r="F53" s="105"/>
      <c r="G53" s="104"/>
      <c r="H53" s="106"/>
      <c r="I53" s="104"/>
      <c r="J53" s="106"/>
      <c r="K53" s="104"/>
      <c r="L53" s="106"/>
      <c r="M53" s="106"/>
      <c r="N53" s="106"/>
      <c r="O53" s="106"/>
      <c r="P53" s="104">
        <v>66</v>
      </c>
      <c r="Q53" s="106"/>
      <c r="R53" s="158">
        <f t="shared" si="0"/>
        <v>66</v>
      </c>
      <c r="S53" s="159"/>
      <c r="T53" s="160">
        <f t="shared" si="1"/>
        <v>1</v>
      </c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</row>
    <row r="54" spans="1:59" s="111" customFormat="1" ht="15.6" customHeight="1" x14ac:dyDescent="0.25">
      <c r="A54" s="170"/>
      <c r="B54" s="86"/>
      <c r="C54" s="166" t="s">
        <v>148</v>
      </c>
      <c r="D54" s="170"/>
      <c r="E54" s="192">
        <v>55</v>
      </c>
      <c r="F54" s="105"/>
      <c r="G54" s="104"/>
      <c r="H54" s="106"/>
      <c r="I54" s="104"/>
      <c r="J54" s="106"/>
      <c r="K54" s="104"/>
      <c r="L54" s="106"/>
      <c r="M54" s="106"/>
      <c r="N54" s="106"/>
      <c r="O54" s="106"/>
      <c r="P54" s="104">
        <v>55</v>
      </c>
      <c r="Q54" s="106"/>
      <c r="R54" s="158">
        <f t="shared" si="0"/>
        <v>55</v>
      </c>
      <c r="S54" s="159"/>
      <c r="T54" s="160">
        <f t="shared" si="1"/>
        <v>1</v>
      </c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</row>
    <row r="55" spans="1:59" s="111" customFormat="1" ht="15.6" customHeight="1" x14ac:dyDescent="0.25">
      <c r="A55" s="170"/>
      <c r="B55" s="86"/>
      <c r="C55" s="166" t="s">
        <v>148</v>
      </c>
      <c r="D55" s="170"/>
      <c r="E55" s="192">
        <v>85</v>
      </c>
      <c r="F55" s="105"/>
      <c r="G55" s="104"/>
      <c r="H55" s="106"/>
      <c r="I55" s="104"/>
      <c r="J55" s="106"/>
      <c r="K55" s="104"/>
      <c r="L55" s="106"/>
      <c r="M55" s="106"/>
      <c r="N55" s="106"/>
      <c r="O55" s="106"/>
      <c r="P55" s="104">
        <v>85</v>
      </c>
      <c r="Q55" s="106"/>
      <c r="R55" s="158">
        <f t="shared" si="0"/>
        <v>85</v>
      </c>
      <c r="S55" s="159"/>
      <c r="T55" s="160">
        <f t="shared" si="1"/>
        <v>1</v>
      </c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</row>
    <row r="56" spans="1:59" s="111" customFormat="1" ht="15.6" customHeight="1" x14ac:dyDescent="0.25">
      <c r="A56" s="170">
        <v>5</v>
      </c>
      <c r="B56" s="86">
        <v>43641</v>
      </c>
      <c r="C56" s="166" t="s">
        <v>147</v>
      </c>
      <c r="D56" s="170"/>
      <c r="E56" s="192">
        <v>190</v>
      </c>
      <c r="F56" s="105"/>
      <c r="G56" s="104"/>
      <c r="H56" s="106"/>
      <c r="I56" s="104"/>
      <c r="J56" s="106"/>
      <c r="K56" s="104"/>
      <c r="L56" s="106"/>
      <c r="M56" s="106"/>
      <c r="N56" s="106"/>
      <c r="O56" s="106"/>
      <c r="P56" s="104">
        <v>190</v>
      </c>
      <c r="Q56" s="106"/>
      <c r="R56" s="158">
        <f t="shared" si="0"/>
        <v>190</v>
      </c>
      <c r="S56" s="159"/>
      <c r="T56" s="160">
        <f t="shared" si="1"/>
        <v>1</v>
      </c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</row>
    <row r="57" spans="1:59" s="111" customFormat="1" ht="15.6" customHeight="1" x14ac:dyDescent="0.25">
      <c r="A57" s="170">
        <v>7</v>
      </c>
      <c r="B57" s="86">
        <v>43641</v>
      </c>
      <c r="C57" s="166" t="s">
        <v>149</v>
      </c>
      <c r="D57" s="170">
        <v>31</v>
      </c>
      <c r="E57" s="192">
        <v>2664.93</v>
      </c>
      <c r="F57" s="105"/>
      <c r="G57" s="104"/>
      <c r="H57" s="106"/>
      <c r="I57" s="104"/>
      <c r="J57" s="106"/>
      <c r="K57" s="104"/>
      <c r="L57" s="106"/>
      <c r="M57" s="106"/>
      <c r="N57" s="106"/>
      <c r="O57" s="106"/>
      <c r="P57" s="104">
        <v>2664.93</v>
      </c>
      <c r="Q57" s="106"/>
      <c r="R57" s="158">
        <f t="shared" si="0"/>
        <v>2664.93</v>
      </c>
      <c r="S57" s="159"/>
      <c r="T57" s="160">
        <f t="shared" si="1"/>
        <v>1</v>
      </c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</row>
    <row r="58" spans="1:59" s="111" customFormat="1" ht="15.6" customHeight="1" x14ac:dyDescent="0.25">
      <c r="A58" s="170">
        <v>7</v>
      </c>
      <c r="B58" s="86">
        <v>43641</v>
      </c>
      <c r="C58" s="166" t="s">
        <v>149</v>
      </c>
      <c r="D58" s="170">
        <v>31</v>
      </c>
      <c r="E58" s="192">
        <v>2298.98</v>
      </c>
      <c r="F58" s="105"/>
      <c r="G58" s="104"/>
      <c r="H58" s="106"/>
      <c r="I58" s="104"/>
      <c r="J58" s="106"/>
      <c r="K58" s="104"/>
      <c r="L58" s="106"/>
      <c r="M58" s="106"/>
      <c r="N58" s="106"/>
      <c r="O58" s="106"/>
      <c r="P58" s="104">
        <v>2298.98</v>
      </c>
      <c r="Q58" s="106"/>
      <c r="R58" s="158">
        <f t="shared" si="0"/>
        <v>2298.98</v>
      </c>
      <c r="S58" s="159"/>
      <c r="T58" s="160">
        <f t="shared" si="1"/>
        <v>1</v>
      </c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</row>
    <row r="59" spans="1:59" s="111" customFormat="1" ht="15.6" customHeight="1" x14ac:dyDescent="0.25">
      <c r="A59" s="170">
        <v>7</v>
      </c>
      <c r="B59" s="86">
        <v>43641</v>
      </c>
      <c r="C59" s="166" t="s">
        <v>150</v>
      </c>
      <c r="D59" s="170">
        <v>30</v>
      </c>
      <c r="E59" s="192">
        <v>1226.98</v>
      </c>
      <c r="F59" s="105"/>
      <c r="G59" s="104"/>
      <c r="H59" s="106"/>
      <c r="I59" s="104"/>
      <c r="J59" s="106"/>
      <c r="K59" s="104"/>
      <c r="L59" s="106"/>
      <c r="M59" s="106"/>
      <c r="N59" s="106"/>
      <c r="O59" s="106"/>
      <c r="P59" s="104">
        <v>1226.98</v>
      </c>
      <c r="Q59" s="106"/>
      <c r="R59" s="158">
        <f t="shared" si="0"/>
        <v>1226.98</v>
      </c>
      <c r="S59" s="159"/>
      <c r="T59" s="160">
        <f t="shared" si="1"/>
        <v>1</v>
      </c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</row>
    <row r="60" spans="1:59" s="111" customFormat="1" ht="15.6" customHeight="1" x14ac:dyDescent="0.25">
      <c r="A60" s="170">
        <v>7</v>
      </c>
      <c r="B60" s="86">
        <v>43641</v>
      </c>
      <c r="C60" s="166" t="s">
        <v>150</v>
      </c>
      <c r="D60" s="170">
        <v>30</v>
      </c>
      <c r="E60" s="192">
        <v>1228</v>
      </c>
      <c r="F60" s="105"/>
      <c r="G60" s="104"/>
      <c r="H60" s="106"/>
      <c r="I60" s="104"/>
      <c r="J60" s="106"/>
      <c r="K60" s="104"/>
      <c r="L60" s="106"/>
      <c r="M60" s="106"/>
      <c r="N60" s="106"/>
      <c r="O60" s="106"/>
      <c r="P60" s="104">
        <v>1228</v>
      </c>
      <c r="Q60" s="106"/>
      <c r="R60" s="158">
        <f t="shared" si="0"/>
        <v>1228</v>
      </c>
      <c r="S60" s="159"/>
      <c r="T60" s="160">
        <f t="shared" si="1"/>
        <v>1</v>
      </c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</row>
    <row r="61" spans="1:59" s="111" customFormat="1" ht="15.6" customHeight="1" x14ac:dyDescent="0.25">
      <c r="A61" s="170">
        <v>9</v>
      </c>
      <c r="B61" s="86">
        <v>43661</v>
      </c>
      <c r="C61" s="166" t="s">
        <v>151</v>
      </c>
      <c r="D61" s="170"/>
      <c r="E61" s="192">
        <v>603</v>
      </c>
      <c r="F61" s="105"/>
      <c r="G61" s="104"/>
      <c r="H61" s="106"/>
      <c r="I61" s="104"/>
      <c r="J61" s="106"/>
      <c r="K61" s="104"/>
      <c r="L61" s="106"/>
      <c r="M61" s="106"/>
      <c r="N61" s="106"/>
      <c r="O61" s="106"/>
      <c r="P61" s="104"/>
      <c r="Q61" s="106">
        <v>603</v>
      </c>
      <c r="R61" s="158"/>
      <c r="S61" s="159"/>
      <c r="T61" s="16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</row>
    <row r="62" spans="1:59" s="111" customFormat="1" ht="15.6" customHeight="1" x14ac:dyDescent="0.25">
      <c r="A62" s="170">
        <v>9</v>
      </c>
      <c r="B62" s="86">
        <v>43661</v>
      </c>
      <c r="C62" s="166" t="s">
        <v>151</v>
      </c>
      <c r="D62" s="170"/>
      <c r="E62" s="192">
        <v>100.5</v>
      </c>
      <c r="F62" s="105"/>
      <c r="G62" s="104"/>
      <c r="H62" s="106"/>
      <c r="I62" s="104"/>
      <c r="J62" s="106"/>
      <c r="K62" s="104"/>
      <c r="L62" s="106"/>
      <c r="M62" s="106"/>
      <c r="N62" s="106"/>
      <c r="O62" s="106"/>
      <c r="P62" s="104"/>
      <c r="Q62" s="106">
        <v>100.5</v>
      </c>
      <c r="R62" s="158"/>
      <c r="S62" s="159"/>
      <c r="T62" s="16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</row>
    <row r="63" spans="1:59" s="111" customFormat="1" ht="15.6" customHeight="1" x14ac:dyDescent="0.25">
      <c r="A63" s="170">
        <v>9</v>
      </c>
      <c r="B63" s="86">
        <v>43661</v>
      </c>
      <c r="C63" s="166" t="s">
        <v>151</v>
      </c>
      <c r="D63" s="170"/>
      <c r="E63" s="192">
        <v>500</v>
      </c>
      <c r="F63" s="105"/>
      <c r="G63" s="104"/>
      <c r="H63" s="106"/>
      <c r="I63" s="104"/>
      <c r="J63" s="106"/>
      <c r="K63" s="104"/>
      <c r="L63" s="106"/>
      <c r="M63" s="106"/>
      <c r="N63" s="106"/>
      <c r="O63" s="106"/>
      <c r="P63" s="104"/>
      <c r="Q63" s="106">
        <v>500</v>
      </c>
      <c r="R63" s="158"/>
      <c r="S63" s="159"/>
      <c r="T63" s="16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</row>
    <row r="64" spans="1:59" s="111" customFormat="1" ht="15.6" customHeight="1" x14ac:dyDescent="0.25">
      <c r="A64" s="170">
        <v>9</v>
      </c>
      <c r="B64" s="86">
        <v>43661</v>
      </c>
      <c r="C64" s="166" t="s">
        <v>151</v>
      </c>
      <c r="D64" s="170"/>
      <c r="E64" s="192">
        <v>199.8</v>
      </c>
      <c r="F64" s="105"/>
      <c r="G64" s="104"/>
      <c r="H64" s="106"/>
      <c r="I64" s="104"/>
      <c r="J64" s="106"/>
      <c r="K64" s="104"/>
      <c r="L64" s="106"/>
      <c r="M64" s="106"/>
      <c r="N64" s="106"/>
      <c r="O64" s="106"/>
      <c r="P64" s="104"/>
      <c r="Q64" s="106">
        <v>199.8</v>
      </c>
      <c r="R64" s="158"/>
      <c r="S64" s="159"/>
      <c r="T64" s="16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</row>
    <row r="65" spans="1:59" s="111" customFormat="1" ht="15.6" customHeight="1" x14ac:dyDescent="0.25">
      <c r="A65" s="170"/>
      <c r="B65" s="86"/>
      <c r="C65" s="166" t="s">
        <v>148</v>
      </c>
      <c r="D65" s="170"/>
      <c r="E65" s="192">
        <v>85</v>
      </c>
      <c r="F65" s="105"/>
      <c r="G65" s="104"/>
      <c r="H65" s="106"/>
      <c r="I65" s="104"/>
      <c r="J65" s="106"/>
      <c r="K65" s="104"/>
      <c r="L65" s="106"/>
      <c r="M65" s="106"/>
      <c r="N65" s="106"/>
      <c r="O65" s="106"/>
      <c r="P65" s="104"/>
      <c r="Q65" s="106">
        <v>85</v>
      </c>
      <c r="R65" s="158">
        <f t="shared" si="0"/>
        <v>85</v>
      </c>
      <c r="S65" s="159"/>
      <c r="T65" s="160">
        <f t="shared" si="1"/>
        <v>1</v>
      </c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</row>
    <row r="66" spans="1:59" s="111" customFormat="1" ht="15.6" customHeight="1" x14ac:dyDescent="0.25">
      <c r="A66" s="170"/>
      <c r="B66" s="86"/>
      <c r="C66" s="166" t="s">
        <v>151</v>
      </c>
      <c r="D66" s="170">
        <v>29</v>
      </c>
      <c r="E66" s="192">
        <v>2500</v>
      </c>
      <c r="F66" s="105"/>
      <c r="G66" s="104"/>
      <c r="H66" s="106"/>
      <c r="I66" s="104"/>
      <c r="J66" s="106"/>
      <c r="K66" s="104"/>
      <c r="L66" s="106"/>
      <c r="M66" s="106"/>
      <c r="N66" s="106"/>
      <c r="O66" s="106"/>
      <c r="P66" s="104"/>
      <c r="Q66" s="106">
        <v>2500</v>
      </c>
      <c r="R66" s="158">
        <f t="shared" si="0"/>
        <v>2500</v>
      </c>
      <c r="S66" s="159"/>
      <c r="T66" s="160">
        <f t="shared" si="1"/>
        <v>1</v>
      </c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</row>
    <row r="67" spans="1:59" s="111" customFormat="1" ht="15.6" customHeight="1" x14ac:dyDescent="0.25">
      <c r="A67" s="171">
        <v>9</v>
      </c>
      <c r="B67" s="163">
        <v>43676</v>
      </c>
      <c r="C67" s="103" t="s">
        <v>152</v>
      </c>
      <c r="D67" s="171"/>
      <c r="E67" s="196">
        <v>2367.42</v>
      </c>
      <c r="F67" s="105"/>
      <c r="G67" s="104"/>
      <c r="H67" s="106"/>
      <c r="I67" s="104"/>
      <c r="J67" s="106"/>
      <c r="K67" s="104"/>
      <c r="L67" s="106"/>
      <c r="M67" s="106"/>
      <c r="N67" s="106"/>
      <c r="O67" s="106"/>
      <c r="P67" s="104"/>
      <c r="Q67" s="106">
        <v>2367.42</v>
      </c>
      <c r="R67" s="158">
        <f t="shared" si="0"/>
        <v>2367.42</v>
      </c>
      <c r="S67" s="159"/>
      <c r="T67" s="160">
        <f t="shared" si="1"/>
        <v>1</v>
      </c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</row>
    <row r="68" spans="1:59" s="111" customFormat="1" ht="15.6" customHeight="1" x14ac:dyDescent="0.25">
      <c r="A68" s="171">
        <v>11</v>
      </c>
      <c r="B68" s="163">
        <v>43676</v>
      </c>
      <c r="C68" s="103" t="s">
        <v>163</v>
      </c>
      <c r="D68" s="171"/>
      <c r="E68" s="196">
        <v>1200</v>
      </c>
      <c r="F68" s="105"/>
      <c r="G68" s="104"/>
      <c r="H68" s="106"/>
      <c r="I68" s="104"/>
      <c r="J68" s="106"/>
      <c r="K68" s="104"/>
      <c r="L68" s="106"/>
      <c r="M68" s="106"/>
      <c r="N68" s="106"/>
      <c r="O68" s="106"/>
      <c r="P68" s="104"/>
      <c r="Q68" s="106">
        <v>1200</v>
      </c>
      <c r="R68" s="158">
        <f t="shared" si="0"/>
        <v>1200</v>
      </c>
      <c r="S68" s="159"/>
      <c r="T68" s="160">
        <f t="shared" si="1"/>
        <v>1</v>
      </c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</row>
    <row r="69" spans="1:59" s="111" customFormat="1" ht="15.6" customHeight="1" x14ac:dyDescent="0.25">
      <c r="A69" s="171">
        <v>12</v>
      </c>
      <c r="B69" s="163">
        <v>43676</v>
      </c>
      <c r="C69" s="103" t="s">
        <v>164</v>
      </c>
      <c r="D69" s="171"/>
      <c r="E69" s="196">
        <v>1200</v>
      </c>
      <c r="F69" s="105"/>
      <c r="G69" s="104"/>
      <c r="H69" s="106"/>
      <c r="I69" s="104"/>
      <c r="J69" s="106"/>
      <c r="K69" s="104"/>
      <c r="L69" s="106"/>
      <c r="M69" s="106"/>
      <c r="N69" s="106"/>
      <c r="O69" s="106"/>
      <c r="P69" s="104"/>
      <c r="Q69" s="106">
        <v>1200</v>
      </c>
      <c r="R69" s="158">
        <f t="shared" si="0"/>
        <v>1200</v>
      </c>
      <c r="S69" s="159"/>
      <c r="T69" s="160">
        <f t="shared" si="1"/>
        <v>1</v>
      </c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</row>
    <row r="70" spans="1:59" s="111" customFormat="1" ht="15.6" customHeight="1" x14ac:dyDescent="0.25">
      <c r="A70" s="171">
        <v>13</v>
      </c>
      <c r="B70" s="163">
        <v>43676</v>
      </c>
      <c r="C70" s="103" t="s">
        <v>165</v>
      </c>
      <c r="D70" s="171"/>
      <c r="E70" s="196">
        <v>1200</v>
      </c>
      <c r="F70" s="105"/>
      <c r="G70" s="104"/>
      <c r="H70" s="106"/>
      <c r="I70" s="104"/>
      <c r="J70" s="106"/>
      <c r="K70" s="104"/>
      <c r="L70" s="106"/>
      <c r="M70" s="106"/>
      <c r="N70" s="106"/>
      <c r="O70" s="106"/>
      <c r="P70" s="104"/>
      <c r="Q70" s="106">
        <v>1200</v>
      </c>
      <c r="R70" s="158">
        <f t="shared" si="0"/>
        <v>1200</v>
      </c>
      <c r="S70" s="159"/>
      <c r="T70" s="160">
        <f t="shared" si="1"/>
        <v>1</v>
      </c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</row>
    <row r="71" spans="1:59" s="111" customFormat="1" ht="24.95" customHeight="1" x14ac:dyDescent="0.25">
      <c r="A71" s="171">
        <v>7</v>
      </c>
      <c r="B71" s="163">
        <v>43676</v>
      </c>
      <c r="C71" s="103" t="s">
        <v>166</v>
      </c>
      <c r="D71" s="171"/>
      <c r="E71" s="196">
        <v>1842</v>
      </c>
      <c r="F71" s="105"/>
      <c r="G71" s="104"/>
      <c r="H71" s="106"/>
      <c r="I71" s="104"/>
      <c r="J71" s="106"/>
      <c r="K71" s="104"/>
      <c r="L71" s="106"/>
      <c r="M71" s="106"/>
      <c r="N71" s="106"/>
      <c r="O71" s="106"/>
      <c r="P71" s="104"/>
      <c r="Q71" s="106">
        <v>1842</v>
      </c>
      <c r="R71" s="158">
        <f t="shared" si="0"/>
        <v>1842</v>
      </c>
      <c r="S71" s="159"/>
      <c r="T71" s="160">
        <f t="shared" si="1"/>
        <v>1</v>
      </c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</row>
    <row r="72" spans="1:59" s="111" customFormat="1" ht="27" customHeight="1" x14ac:dyDescent="0.25">
      <c r="A72" s="171"/>
      <c r="B72" s="163">
        <v>43677</v>
      </c>
      <c r="C72" s="103" t="s">
        <v>153</v>
      </c>
      <c r="D72" s="171"/>
      <c r="E72" s="196">
        <v>2584</v>
      </c>
      <c r="F72" s="105"/>
      <c r="G72" s="104"/>
      <c r="H72" s="106"/>
      <c r="I72" s="104"/>
      <c r="J72" s="106"/>
      <c r="K72" s="104"/>
      <c r="L72" s="106"/>
      <c r="M72" s="106"/>
      <c r="N72" s="106"/>
      <c r="O72" s="106"/>
      <c r="P72" s="104"/>
      <c r="Q72" s="106">
        <v>2584</v>
      </c>
      <c r="R72" s="158">
        <f t="shared" si="0"/>
        <v>2584</v>
      </c>
      <c r="S72" s="159"/>
      <c r="T72" s="160">
        <f t="shared" si="1"/>
        <v>1</v>
      </c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59" s="111" customFormat="1" ht="15.6" customHeight="1" x14ac:dyDescent="0.25">
      <c r="A73" s="171"/>
      <c r="B73" s="142"/>
      <c r="C73" s="103"/>
      <c r="D73" s="171"/>
      <c r="E73" s="106"/>
      <c r="F73" s="105"/>
      <c r="G73" s="104"/>
      <c r="H73" s="106"/>
      <c r="I73" s="104"/>
      <c r="J73" s="106"/>
      <c r="K73" s="104"/>
      <c r="L73" s="106"/>
      <c r="M73" s="106"/>
      <c r="N73" s="106"/>
      <c r="O73" s="106"/>
      <c r="P73" s="106"/>
      <c r="Q73" s="106"/>
      <c r="R73" s="158">
        <f t="shared" si="0"/>
        <v>0</v>
      </c>
      <c r="S73" s="159"/>
      <c r="T73" s="160" t="str">
        <f t="shared" si="1"/>
        <v/>
      </c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1:59" s="111" customFormat="1" ht="15.6" customHeight="1" x14ac:dyDescent="0.25">
      <c r="A74" s="171"/>
      <c r="B74" s="142"/>
      <c r="C74" s="103"/>
      <c r="D74" s="171"/>
      <c r="E74" s="106"/>
      <c r="F74" s="105"/>
      <c r="G74" s="104"/>
      <c r="H74" s="106"/>
      <c r="I74" s="104"/>
      <c r="J74" s="106"/>
      <c r="K74" s="104"/>
      <c r="L74" s="106"/>
      <c r="M74" s="106"/>
      <c r="N74" s="106"/>
      <c r="O74" s="106"/>
      <c r="P74" s="106"/>
      <c r="Q74" s="106"/>
      <c r="R74" s="158">
        <f t="shared" si="0"/>
        <v>0</v>
      </c>
      <c r="S74" s="159"/>
      <c r="T74" s="160" t="str">
        <f t="shared" si="1"/>
        <v/>
      </c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59" s="49" customFormat="1" ht="15.6" customHeight="1" x14ac:dyDescent="0.25">
      <c r="A75" s="222" t="s">
        <v>76</v>
      </c>
      <c r="B75" s="223"/>
      <c r="C75" s="223"/>
      <c r="D75" s="224"/>
      <c r="E75" s="60">
        <f>SUM(E22:E74)</f>
        <v>39322.32</v>
      </c>
      <c r="F75" s="61"/>
      <c r="G75" s="112">
        <f t="shared" ref="G75:Q75" si="2">SUM(G22:G74)</f>
        <v>0</v>
      </c>
      <c r="H75" s="112">
        <f t="shared" si="2"/>
        <v>2536</v>
      </c>
      <c r="I75" s="112">
        <f t="shared" si="2"/>
        <v>0</v>
      </c>
      <c r="J75" s="112">
        <f t="shared" si="2"/>
        <v>2842.21</v>
      </c>
      <c r="K75" s="112">
        <f t="shared" si="2"/>
        <v>2001.47</v>
      </c>
      <c r="L75" s="112">
        <f t="shared" si="2"/>
        <v>804.44999999999993</v>
      </c>
      <c r="M75" s="112">
        <f t="shared" si="2"/>
        <v>6731</v>
      </c>
      <c r="N75" s="112">
        <f t="shared" si="2"/>
        <v>0</v>
      </c>
      <c r="O75" s="112">
        <f t="shared" si="2"/>
        <v>796.58</v>
      </c>
      <c r="P75" s="112">
        <f t="shared" si="2"/>
        <v>9228.89</v>
      </c>
      <c r="Q75" s="112">
        <f t="shared" si="2"/>
        <v>14381.720000000001</v>
      </c>
      <c r="R75" s="112">
        <f t="shared" si="0"/>
        <v>39322.32</v>
      </c>
      <c r="S75" s="47"/>
      <c r="T75" s="73">
        <f t="shared" si="1"/>
        <v>1</v>
      </c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s="96" customFormat="1" ht="15.6" customHeight="1" x14ac:dyDescent="0.25">
      <c r="A76" s="179"/>
      <c r="C76" s="97"/>
      <c r="D76" s="185"/>
      <c r="E76" s="99"/>
      <c r="F76" s="32"/>
      <c r="G76" s="98"/>
      <c r="H76" s="99"/>
      <c r="I76" s="98"/>
      <c r="J76" s="99"/>
      <c r="K76" s="98"/>
      <c r="L76" s="99"/>
      <c r="M76" s="99"/>
      <c r="N76" s="99"/>
      <c r="O76" s="99"/>
      <c r="P76" s="99"/>
      <c r="Q76" s="99"/>
      <c r="R76" s="100"/>
      <c r="S76" s="101"/>
      <c r="T76" s="102"/>
    </row>
    <row r="77" spans="1:59" s="49" customFormat="1" ht="35.450000000000003" customHeight="1" x14ac:dyDescent="0.25">
      <c r="A77" s="213" t="s">
        <v>77</v>
      </c>
      <c r="B77" s="214"/>
      <c r="C77" s="214"/>
      <c r="D77" s="214"/>
      <c r="E77" s="215"/>
      <c r="F77" s="44"/>
      <c r="G77" s="51"/>
      <c r="H77" s="52"/>
      <c r="I77" s="53"/>
      <c r="J77" s="52"/>
      <c r="K77" s="53"/>
      <c r="L77" s="52"/>
      <c r="M77" s="52"/>
      <c r="N77" s="52"/>
      <c r="O77" s="52"/>
      <c r="P77" s="52"/>
      <c r="Q77" s="52"/>
      <c r="R77" s="54"/>
      <c r="S77" s="47"/>
      <c r="T77" s="48" t="str">
        <f>IF(E77=0, " ",R77/E77)</f>
        <v xml:space="preserve"> </v>
      </c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s="111" customFormat="1" ht="15.6" customHeight="1" x14ac:dyDescent="0.25">
      <c r="A78" s="170">
        <v>2</v>
      </c>
      <c r="B78" s="142"/>
      <c r="C78" s="166" t="s">
        <v>135</v>
      </c>
      <c r="D78" s="170">
        <v>1</v>
      </c>
      <c r="E78" s="106">
        <v>1700</v>
      </c>
      <c r="F78" s="105"/>
      <c r="G78" s="104"/>
      <c r="H78" s="106"/>
      <c r="I78" s="104"/>
      <c r="J78" s="106"/>
      <c r="K78" s="104">
        <v>1700</v>
      </c>
      <c r="L78" s="106"/>
      <c r="M78" s="106"/>
      <c r="N78" s="106"/>
      <c r="O78" s="106"/>
      <c r="P78" s="106"/>
      <c r="Q78" s="106"/>
      <c r="R78" s="158">
        <f t="shared" ref="R78:R90" si="3">SUM(G78:Q78)</f>
        <v>1700</v>
      </c>
      <c r="S78" s="159"/>
      <c r="T78" s="160">
        <f t="shared" ref="T78:T90" si="4">IF(ISERROR(R78/E78),"",R78/E78)</f>
        <v>1</v>
      </c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59" s="111" customFormat="1" ht="15.6" customHeight="1" x14ac:dyDescent="0.25">
      <c r="A79" s="170">
        <v>12</v>
      </c>
      <c r="B79" s="142"/>
      <c r="C79" s="166" t="s">
        <v>141</v>
      </c>
      <c r="D79" s="170">
        <v>8</v>
      </c>
      <c r="E79" s="106">
        <v>990</v>
      </c>
      <c r="F79" s="105"/>
      <c r="G79" s="104"/>
      <c r="H79" s="106"/>
      <c r="I79" s="104"/>
      <c r="J79" s="106"/>
      <c r="K79" s="104"/>
      <c r="L79" s="106"/>
      <c r="M79" s="106">
        <v>990</v>
      </c>
      <c r="N79" s="106"/>
      <c r="O79" s="106"/>
      <c r="P79" s="106"/>
      <c r="Q79" s="106"/>
      <c r="R79" s="158">
        <f t="shared" si="3"/>
        <v>990</v>
      </c>
      <c r="S79" s="159"/>
      <c r="T79" s="160">
        <f t="shared" si="4"/>
        <v>1</v>
      </c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59" s="111" customFormat="1" ht="15.6" customHeight="1" x14ac:dyDescent="0.25">
      <c r="A80" s="170">
        <v>12</v>
      </c>
      <c r="B80" s="163"/>
      <c r="C80" s="166" t="s">
        <v>143</v>
      </c>
      <c r="D80" s="170">
        <v>9</v>
      </c>
      <c r="E80" s="106">
        <v>990</v>
      </c>
      <c r="F80" s="105"/>
      <c r="G80" s="104"/>
      <c r="H80" s="106"/>
      <c r="I80" s="104"/>
      <c r="J80" s="106"/>
      <c r="K80" s="104"/>
      <c r="L80" s="106"/>
      <c r="M80" s="106">
        <v>990</v>
      </c>
      <c r="N80" s="106"/>
      <c r="O80" s="106"/>
      <c r="P80" s="106"/>
      <c r="Q80" s="106"/>
      <c r="R80" s="158">
        <f t="shared" si="3"/>
        <v>990</v>
      </c>
      <c r="S80" s="159"/>
      <c r="T80" s="160">
        <f t="shared" si="4"/>
        <v>1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s="111" customFormat="1" ht="15.6" customHeight="1" x14ac:dyDescent="0.25">
      <c r="A81" s="170">
        <v>12</v>
      </c>
      <c r="B81" s="163"/>
      <c r="C81" s="166" t="s">
        <v>136</v>
      </c>
      <c r="D81" s="170">
        <v>10</v>
      </c>
      <c r="E81" s="106">
        <v>990</v>
      </c>
      <c r="F81" s="105"/>
      <c r="G81" s="104"/>
      <c r="H81" s="106"/>
      <c r="I81" s="104"/>
      <c r="J81" s="106"/>
      <c r="K81" s="104"/>
      <c r="L81" s="106"/>
      <c r="M81" s="106">
        <v>990</v>
      </c>
      <c r="N81" s="106"/>
      <c r="O81" s="106"/>
      <c r="P81" s="106"/>
      <c r="Q81" s="106"/>
      <c r="R81" s="158">
        <f t="shared" si="3"/>
        <v>990</v>
      </c>
      <c r="S81" s="159"/>
      <c r="T81" s="160">
        <f t="shared" si="4"/>
        <v>1</v>
      </c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s="111" customFormat="1" ht="15.6" customHeight="1" x14ac:dyDescent="0.25">
      <c r="A82" s="170">
        <v>12</v>
      </c>
      <c r="B82" s="163"/>
      <c r="C82" s="166" t="s">
        <v>139</v>
      </c>
      <c r="D82" s="170">
        <v>11</v>
      </c>
      <c r="E82" s="106">
        <v>990</v>
      </c>
      <c r="F82" s="105"/>
      <c r="G82" s="104"/>
      <c r="H82" s="106"/>
      <c r="I82" s="104"/>
      <c r="J82" s="106"/>
      <c r="K82" s="104"/>
      <c r="L82" s="106"/>
      <c r="M82" s="106">
        <v>990</v>
      </c>
      <c r="N82" s="106"/>
      <c r="O82" s="106"/>
      <c r="P82" s="106"/>
      <c r="Q82" s="106"/>
      <c r="R82" s="158">
        <f t="shared" si="3"/>
        <v>990</v>
      </c>
      <c r="S82" s="159"/>
      <c r="T82" s="160">
        <f t="shared" si="4"/>
        <v>1</v>
      </c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s="111" customFormat="1" ht="15.6" customHeight="1" x14ac:dyDescent="0.25">
      <c r="A83" s="170">
        <v>12</v>
      </c>
      <c r="B83" s="163"/>
      <c r="C83" s="166" t="s">
        <v>138</v>
      </c>
      <c r="D83" s="170">
        <v>12</v>
      </c>
      <c r="E83" s="106">
        <v>550</v>
      </c>
      <c r="F83" s="105"/>
      <c r="G83" s="104"/>
      <c r="H83" s="106"/>
      <c r="I83" s="104"/>
      <c r="J83" s="106"/>
      <c r="K83" s="104"/>
      <c r="L83" s="106"/>
      <c r="M83" s="106">
        <v>550</v>
      </c>
      <c r="N83" s="106"/>
      <c r="O83" s="106"/>
      <c r="P83" s="106"/>
      <c r="Q83" s="106"/>
      <c r="R83" s="158">
        <f t="shared" si="3"/>
        <v>550</v>
      </c>
      <c r="S83" s="159"/>
      <c r="T83" s="160">
        <f t="shared" si="4"/>
        <v>1</v>
      </c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s="111" customFormat="1" ht="15.6" customHeight="1" x14ac:dyDescent="0.25">
      <c r="A84" s="172">
        <v>11</v>
      </c>
      <c r="B84" s="173">
        <v>43612</v>
      </c>
      <c r="C84" s="174" t="s">
        <v>147</v>
      </c>
      <c r="D84" s="184">
        <v>17</v>
      </c>
      <c r="E84" s="192">
        <v>850</v>
      </c>
      <c r="F84" s="105"/>
      <c r="G84" s="104"/>
      <c r="H84" s="106"/>
      <c r="I84" s="104"/>
      <c r="J84" s="106"/>
      <c r="K84" s="104"/>
      <c r="L84" s="106"/>
      <c r="M84" s="106"/>
      <c r="N84" s="106"/>
      <c r="O84" s="106">
        <v>850</v>
      </c>
      <c r="P84" s="106"/>
      <c r="Q84" s="106"/>
      <c r="R84" s="158">
        <f t="shared" si="3"/>
        <v>850</v>
      </c>
      <c r="S84" s="159"/>
      <c r="T84" s="160">
        <f t="shared" si="4"/>
        <v>1</v>
      </c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s="111" customFormat="1" ht="15.6" customHeight="1" x14ac:dyDescent="0.25">
      <c r="A85" s="170">
        <v>3</v>
      </c>
      <c r="B85" s="86">
        <v>43640</v>
      </c>
      <c r="C85" s="166" t="s">
        <v>151</v>
      </c>
      <c r="D85" s="170" t="s">
        <v>168</v>
      </c>
      <c r="E85" s="192">
        <v>5908.02</v>
      </c>
      <c r="F85" s="105"/>
      <c r="G85" s="104"/>
      <c r="H85" s="106"/>
      <c r="I85" s="104"/>
      <c r="J85" s="106"/>
      <c r="K85" s="104"/>
      <c r="L85" s="106"/>
      <c r="M85" s="106"/>
      <c r="N85" s="106"/>
      <c r="O85" s="106"/>
      <c r="P85" s="106"/>
      <c r="Q85" s="106">
        <v>5908.02</v>
      </c>
      <c r="R85" s="158">
        <f t="shared" si="3"/>
        <v>5908.02</v>
      </c>
      <c r="S85" s="159"/>
      <c r="T85" s="160">
        <f t="shared" si="4"/>
        <v>1</v>
      </c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s="111" customFormat="1" ht="15.6" customHeight="1" x14ac:dyDescent="0.25">
      <c r="A86" s="171"/>
      <c r="B86" s="142">
        <v>43676</v>
      </c>
      <c r="C86" s="103" t="s">
        <v>167</v>
      </c>
      <c r="D86" s="171"/>
      <c r="E86" s="196">
        <v>4720</v>
      </c>
      <c r="F86" s="105"/>
      <c r="G86" s="104"/>
      <c r="H86" s="106"/>
      <c r="I86" s="104"/>
      <c r="J86" s="106"/>
      <c r="K86" s="104"/>
      <c r="L86" s="106"/>
      <c r="M86" s="106"/>
      <c r="N86" s="106"/>
      <c r="O86" s="106"/>
      <c r="P86" s="106"/>
      <c r="Q86" s="106">
        <v>4720</v>
      </c>
      <c r="R86" s="158">
        <f t="shared" si="3"/>
        <v>4720</v>
      </c>
      <c r="S86" s="159"/>
      <c r="T86" s="160">
        <f t="shared" si="4"/>
        <v>1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s="111" customFormat="1" ht="15.6" customHeight="1" x14ac:dyDescent="0.25">
      <c r="A87" s="171">
        <v>10</v>
      </c>
      <c r="B87" s="163">
        <v>43676</v>
      </c>
      <c r="C87" s="103" t="s">
        <v>153</v>
      </c>
      <c r="D87" s="171"/>
      <c r="E87" s="196">
        <v>4720</v>
      </c>
      <c r="F87" s="105"/>
      <c r="G87" s="104"/>
      <c r="H87" s="106"/>
      <c r="I87" s="104"/>
      <c r="J87" s="106"/>
      <c r="K87" s="104"/>
      <c r="L87" s="106"/>
      <c r="M87" s="106"/>
      <c r="N87" s="106"/>
      <c r="O87" s="106"/>
      <c r="P87" s="106"/>
      <c r="Q87" s="106">
        <v>4720</v>
      </c>
      <c r="R87" s="158">
        <f t="shared" si="3"/>
        <v>4720</v>
      </c>
      <c r="S87" s="159"/>
      <c r="T87" s="160">
        <f t="shared" si="4"/>
        <v>1</v>
      </c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59" s="111" customFormat="1" ht="15.6" customHeight="1" x14ac:dyDescent="0.25">
      <c r="A88" s="171"/>
      <c r="B88" s="163">
        <v>43676</v>
      </c>
      <c r="C88" s="103" t="s">
        <v>154</v>
      </c>
      <c r="D88" s="171"/>
      <c r="E88" s="106">
        <v>3300</v>
      </c>
      <c r="F88" s="105"/>
      <c r="G88" s="104"/>
      <c r="H88" s="106"/>
      <c r="I88" s="104"/>
      <c r="J88" s="106"/>
      <c r="K88" s="104"/>
      <c r="L88" s="106"/>
      <c r="M88" s="106"/>
      <c r="N88" s="106"/>
      <c r="O88" s="106"/>
      <c r="P88" s="106"/>
      <c r="Q88" s="106">
        <v>3300</v>
      </c>
      <c r="R88" s="158">
        <f t="shared" si="3"/>
        <v>3300</v>
      </c>
      <c r="S88" s="159"/>
      <c r="T88" s="160">
        <f t="shared" si="4"/>
        <v>1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s="111" customFormat="1" ht="15.6" customHeight="1" x14ac:dyDescent="0.25">
      <c r="A89" s="171"/>
      <c r="B89" s="142"/>
      <c r="C89" s="103"/>
      <c r="D89" s="171"/>
      <c r="E89" s="106"/>
      <c r="F89" s="105"/>
      <c r="G89" s="104"/>
      <c r="H89" s="106"/>
      <c r="I89" s="104"/>
      <c r="J89" s="106"/>
      <c r="K89" s="104"/>
      <c r="L89" s="106"/>
      <c r="M89" s="106"/>
      <c r="N89" s="106"/>
      <c r="O89" s="106"/>
      <c r="P89" s="106"/>
      <c r="Q89" s="106"/>
      <c r="R89" s="158">
        <f t="shared" si="3"/>
        <v>0</v>
      </c>
      <c r="S89" s="159"/>
      <c r="T89" s="160" t="str">
        <f t="shared" si="4"/>
        <v/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59" s="49" customFormat="1" ht="15.6" customHeight="1" x14ac:dyDescent="0.25">
      <c r="A90" s="180" t="s">
        <v>79</v>
      </c>
      <c r="B90" s="94"/>
      <c r="C90" s="94"/>
      <c r="D90" s="186"/>
      <c r="E90" s="60">
        <f>SUM(E78:E89)</f>
        <v>25708.02</v>
      </c>
      <c r="F90" s="61"/>
      <c r="G90" s="112">
        <f t="shared" ref="G90:Q90" si="5">SUM(G78:G89)</f>
        <v>0</v>
      </c>
      <c r="H90" s="112">
        <f t="shared" si="5"/>
        <v>0</v>
      </c>
      <c r="I90" s="112">
        <f t="shared" si="5"/>
        <v>0</v>
      </c>
      <c r="J90" s="112">
        <f t="shared" si="5"/>
        <v>0</v>
      </c>
      <c r="K90" s="112">
        <f t="shared" si="5"/>
        <v>1700</v>
      </c>
      <c r="L90" s="112">
        <f t="shared" si="5"/>
        <v>0</v>
      </c>
      <c r="M90" s="112">
        <f t="shared" si="5"/>
        <v>4510</v>
      </c>
      <c r="N90" s="112">
        <f t="shared" si="5"/>
        <v>0</v>
      </c>
      <c r="O90" s="112">
        <f t="shared" si="5"/>
        <v>850</v>
      </c>
      <c r="P90" s="112">
        <f t="shared" si="5"/>
        <v>0</v>
      </c>
      <c r="Q90" s="112">
        <f t="shared" si="5"/>
        <v>18648.02</v>
      </c>
      <c r="R90" s="112">
        <f t="shared" si="3"/>
        <v>25708.02</v>
      </c>
      <c r="S90" s="47"/>
      <c r="T90" s="73">
        <f t="shared" si="4"/>
        <v>1</v>
      </c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s="96" customFormat="1" ht="15.6" customHeight="1" x14ac:dyDescent="0.25">
      <c r="A91" s="179"/>
      <c r="C91" s="97"/>
      <c r="D91" s="185"/>
      <c r="E91" s="99"/>
      <c r="F91" s="32"/>
      <c r="G91" s="98"/>
      <c r="H91" s="99"/>
      <c r="I91" s="98"/>
      <c r="J91" s="99"/>
      <c r="K91" s="98"/>
      <c r="L91" s="99"/>
      <c r="M91" s="99"/>
      <c r="N91" s="99"/>
      <c r="O91" s="99"/>
      <c r="P91" s="99"/>
      <c r="Q91" s="99"/>
      <c r="R91" s="100"/>
      <c r="S91" s="101"/>
      <c r="T91" s="102"/>
    </row>
    <row r="92" spans="1:59" s="49" customFormat="1" ht="35.450000000000003" customHeight="1" x14ac:dyDescent="0.25">
      <c r="A92" s="213" t="s">
        <v>80</v>
      </c>
      <c r="B92" s="214"/>
      <c r="C92" s="214"/>
      <c r="D92" s="214"/>
      <c r="E92" s="215"/>
      <c r="F92" s="44"/>
      <c r="G92" s="51"/>
      <c r="H92" s="52"/>
      <c r="I92" s="53"/>
      <c r="J92" s="52"/>
      <c r="K92" s="53"/>
      <c r="L92" s="52"/>
      <c r="M92" s="52"/>
      <c r="N92" s="52"/>
      <c r="O92" s="52"/>
      <c r="P92" s="52"/>
      <c r="Q92" s="52"/>
      <c r="R92" s="54"/>
      <c r="S92" s="47"/>
      <c r="T92" s="48" t="str">
        <f>IF(E92=0, " ",R92/E92)</f>
        <v xml:space="preserve"> </v>
      </c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s="111" customFormat="1" ht="15.6" customHeight="1" x14ac:dyDescent="0.25">
      <c r="A93" s="170">
        <v>1</v>
      </c>
      <c r="B93" s="142"/>
      <c r="C93" s="166" t="s">
        <v>130</v>
      </c>
      <c r="D93" s="170">
        <v>1</v>
      </c>
      <c r="E93" s="196">
        <v>360</v>
      </c>
      <c r="F93" s="105"/>
      <c r="G93" s="104"/>
      <c r="H93" s="106">
        <v>360</v>
      </c>
      <c r="I93" s="104"/>
      <c r="J93" s="106"/>
      <c r="K93" s="104"/>
      <c r="L93" s="106"/>
      <c r="M93" s="106"/>
      <c r="N93" s="106"/>
      <c r="O93" s="106"/>
      <c r="P93" s="106"/>
      <c r="Q93" s="106"/>
      <c r="R93" s="158">
        <f t="shared" ref="R93:R122" si="6">SUM(G93:Q93)</f>
        <v>360</v>
      </c>
      <c r="S93" s="159"/>
      <c r="T93" s="160">
        <f t="shared" ref="T93:T122" si="7">IF(ISERROR(R93/E93),"",R93/E93)</f>
        <v>1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59" s="111" customFormat="1" ht="15.6" customHeight="1" x14ac:dyDescent="0.25">
      <c r="A94" s="170">
        <v>1</v>
      </c>
      <c r="B94" s="142"/>
      <c r="C94" s="166" t="s">
        <v>130</v>
      </c>
      <c r="D94" s="170">
        <v>2</v>
      </c>
      <c r="E94" s="196">
        <v>588</v>
      </c>
      <c r="F94" s="105"/>
      <c r="G94" s="104"/>
      <c r="H94" s="106">
        <v>588</v>
      </c>
      <c r="I94" s="104"/>
      <c r="J94" s="106"/>
      <c r="K94" s="104"/>
      <c r="L94" s="106"/>
      <c r="M94" s="106"/>
      <c r="N94" s="106"/>
      <c r="O94" s="106"/>
      <c r="P94" s="106"/>
      <c r="Q94" s="106"/>
      <c r="R94" s="158">
        <f t="shared" si="6"/>
        <v>588</v>
      </c>
      <c r="S94" s="159"/>
      <c r="T94" s="160">
        <f t="shared" si="7"/>
        <v>1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59" s="111" customFormat="1" ht="15.6" customHeight="1" x14ac:dyDescent="0.25">
      <c r="A95" s="170">
        <v>1</v>
      </c>
      <c r="B95" s="142"/>
      <c r="C95" s="166" t="s">
        <v>130</v>
      </c>
      <c r="D95" s="170">
        <v>4</v>
      </c>
      <c r="E95" s="196">
        <v>365</v>
      </c>
      <c r="F95" s="105"/>
      <c r="G95" s="104"/>
      <c r="H95" s="106">
        <v>365</v>
      </c>
      <c r="I95" s="104"/>
      <c r="J95" s="106"/>
      <c r="K95" s="104"/>
      <c r="L95" s="106"/>
      <c r="M95" s="106"/>
      <c r="N95" s="106"/>
      <c r="O95" s="106"/>
      <c r="P95" s="106"/>
      <c r="Q95" s="106"/>
      <c r="R95" s="158">
        <f t="shared" si="6"/>
        <v>365</v>
      </c>
      <c r="S95" s="159"/>
      <c r="T95" s="160">
        <f t="shared" si="7"/>
        <v>1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59" s="111" customFormat="1" ht="15.6" customHeight="1" x14ac:dyDescent="0.25">
      <c r="A96" s="170">
        <v>2</v>
      </c>
      <c r="B96" s="142"/>
      <c r="C96" s="166" t="s">
        <v>130</v>
      </c>
      <c r="D96" s="170">
        <v>1</v>
      </c>
      <c r="E96" s="106">
        <v>1345.1</v>
      </c>
      <c r="F96" s="105"/>
      <c r="G96" s="104"/>
      <c r="H96" s="106"/>
      <c r="I96" s="104"/>
      <c r="J96" s="106"/>
      <c r="K96" s="104">
        <v>1345.1</v>
      </c>
      <c r="L96" s="106"/>
      <c r="M96" s="106"/>
      <c r="N96" s="106"/>
      <c r="O96" s="106"/>
      <c r="P96" s="106"/>
      <c r="Q96" s="106"/>
      <c r="R96" s="158">
        <f t="shared" si="6"/>
        <v>1345.1</v>
      </c>
      <c r="S96" s="159"/>
      <c r="T96" s="160">
        <f t="shared" si="7"/>
        <v>1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s="111" customFormat="1" ht="15.6" customHeight="1" x14ac:dyDescent="0.25">
      <c r="A97" s="170">
        <v>6</v>
      </c>
      <c r="B97" s="163"/>
      <c r="C97" s="166" t="s">
        <v>130</v>
      </c>
      <c r="D97" s="170">
        <v>4</v>
      </c>
      <c r="E97" s="106">
        <v>650</v>
      </c>
      <c r="F97" s="105"/>
      <c r="G97" s="104"/>
      <c r="H97" s="106"/>
      <c r="I97" s="104"/>
      <c r="J97" s="106"/>
      <c r="K97" s="104"/>
      <c r="L97" s="106">
        <v>650</v>
      </c>
      <c r="M97" s="106"/>
      <c r="N97" s="106"/>
      <c r="O97" s="106"/>
      <c r="P97" s="106"/>
      <c r="Q97" s="106"/>
      <c r="R97" s="158">
        <f t="shared" si="6"/>
        <v>650</v>
      </c>
      <c r="S97" s="159"/>
      <c r="T97" s="160">
        <f t="shared" si="7"/>
        <v>1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</row>
    <row r="98" spans="1:59" s="111" customFormat="1" ht="15.6" customHeight="1" x14ac:dyDescent="0.25">
      <c r="A98" s="170">
        <v>12</v>
      </c>
      <c r="B98" s="163"/>
      <c r="C98" s="166" t="s">
        <v>136</v>
      </c>
      <c r="D98" s="170">
        <v>10</v>
      </c>
      <c r="E98" s="106">
        <v>219</v>
      </c>
      <c r="F98" s="105"/>
      <c r="G98" s="104"/>
      <c r="H98" s="106"/>
      <c r="I98" s="104"/>
      <c r="J98" s="106"/>
      <c r="K98" s="104"/>
      <c r="L98" s="106"/>
      <c r="M98" s="106"/>
      <c r="N98" s="106">
        <v>219</v>
      </c>
      <c r="O98" s="106"/>
      <c r="P98" s="106"/>
      <c r="Q98" s="106"/>
      <c r="R98" s="158">
        <f t="shared" si="6"/>
        <v>219</v>
      </c>
      <c r="S98" s="159"/>
      <c r="T98" s="160">
        <f t="shared" si="7"/>
        <v>1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</row>
    <row r="99" spans="1:59" s="111" customFormat="1" ht="15.6" customHeight="1" x14ac:dyDescent="0.25">
      <c r="A99" s="170">
        <v>12</v>
      </c>
      <c r="B99" s="163"/>
      <c r="C99" s="166" t="s">
        <v>136</v>
      </c>
      <c r="D99" s="170">
        <v>10</v>
      </c>
      <c r="E99" s="106">
        <v>219</v>
      </c>
      <c r="F99" s="105"/>
      <c r="G99" s="104"/>
      <c r="H99" s="106"/>
      <c r="I99" s="104"/>
      <c r="J99" s="106"/>
      <c r="K99" s="104"/>
      <c r="L99" s="106"/>
      <c r="M99" s="106"/>
      <c r="N99" s="106">
        <v>219</v>
      </c>
      <c r="O99" s="106"/>
      <c r="P99" s="106"/>
      <c r="Q99" s="106"/>
      <c r="R99" s="158">
        <f t="shared" si="6"/>
        <v>219</v>
      </c>
      <c r="S99" s="159"/>
      <c r="T99" s="160">
        <f t="shared" si="7"/>
        <v>1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</row>
    <row r="100" spans="1:59" s="111" customFormat="1" ht="15.6" customHeight="1" x14ac:dyDescent="0.25">
      <c r="A100" s="170">
        <v>12</v>
      </c>
      <c r="B100" s="163"/>
      <c r="C100" s="166" t="s">
        <v>136</v>
      </c>
      <c r="D100" s="170">
        <v>10</v>
      </c>
      <c r="E100" s="106">
        <v>186</v>
      </c>
      <c r="F100" s="105"/>
      <c r="G100" s="104"/>
      <c r="H100" s="106"/>
      <c r="I100" s="104"/>
      <c r="J100" s="106"/>
      <c r="K100" s="104"/>
      <c r="L100" s="106"/>
      <c r="M100" s="106"/>
      <c r="N100" s="106">
        <v>186</v>
      </c>
      <c r="O100" s="106"/>
      <c r="P100" s="106"/>
      <c r="Q100" s="106"/>
      <c r="R100" s="158">
        <f t="shared" si="6"/>
        <v>186</v>
      </c>
      <c r="S100" s="159"/>
      <c r="T100" s="160">
        <f t="shared" si="7"/>
        <v>1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</row>
    <row r="101" spans="1:59" s="111" customFormat="1" ht="15.6" customHeight="1" x14ac:dyDescent="0.25">
      <c r="A101" s="170">
        <v>12</v>
      </c>
      <c r="B101" s="163"/>
      <c r="C101" s="166" t="s">
        <v>136</v>
      </c>
      <c r="D101" s="170">
        <v>10</v>
      </c>
      <c r="E101" s="106">
        <v>135</v>
      </c>
      <c r="F101" s="105"/>
      <c r="G101" s="104"/>
      <c r="H101" s="106"/>
      <c r="I101" s="104"/>
      <c r="J101" s="106"/>
      <c r="K101" s="104"/>
      <c r="L101" s="106"/>
      <c r="M101" s="106"/>
      <c r="N101" s="106">
        <v>135</v>
      </c>
      <c r="O101" s="106"/>
      <c r="P101" s="106"/>
      <c r="Q101" s="106"/>
      <c r="R101" s="158">
        <f t="shared" si="6"/>
        <v>135</v>
      </c>
      <c r="S101" s="159"/>
      <c r="T101" s="160">
        <f t="shared" si="7"/>
        <v>1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</row>
    <row r="102" spans="1:59" s="111" customFormat="1" ht="15.6" customHeight="1" x14ac:dyDescent="0.25">
      <c r="A102" s="170">
        <v>12</v>
      </c>
      <c r="B102" s="163"/>
      <c r="C102" s="166" t="s">
        <v>143</v>
      </c>
      <c r="D102" s="170">
        <v>9</v>
      </c>
      <c r="E102" s="106">
        <v>94</v>
      </c>
      <c r="F102" s="105"/>
      <c r="G102" s="104"/>
      <c r="H102" s="106"/>
      <c r="I102" s="104"/>
      <c r="J102" s="106"/>
      <c r="K102" s="104"/>
      <c r="L102" s="106"/>
      <c r="M102" s="106"/>
      <c r="N102" s="106">
        <v>94</v>
      </c>
      <c r="O102" s="106"/>
      <c r="P102" s="106"/>
      <c r="Q102" s="106"/>
      <c r="R102" s="158">
        <f t="shared" si="6"/>
        <v>94</v>
      </c>
      <c r="S102" s="159"/>
      <c r="T102" s="160">
        <f t="shared" si="7"/>
        <v>1</v>
      </c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 s="111" customFormat="1" ht="15.6" customHeight="1" x14ac:dyDescent="0.25">
      <c r="A103" s="170">
        <v>12</v>
      </c>
      <c r="B103" s="163"/>
      <c r="C103" s="166" t="s">
        <v>141</v>
      </c>
      <c r="D103" s="170">
        <v>8</v>
      </c>
      <c r="E103" s="106">
        <v>270</v>
      </c>
      <c r="F103" s="105"/>
      <c r="G103" s="104"/>
      <c r="H103" s="106"/>
      <c r="I103" s="104"/>
      <c r="J103" s="106"/>
      <c r="K103" s="104"/>
      <c r="L103" s="106"/>
      <c r="M103" s="106"/>
      <c r="N103" s="106">
        <v>270</v>
      </c>
      <c r="O103" s="106"/>
      <c r="P103" s="106"/>
      <c r="Q103" s="106"/>
      <c r="R103" s="158">
        <f t="shared" si="6"/>
        <v>270</v>
      </c>
      <c r="S103" s="159"/>
      <c r="T103" s="160">
        <f t="shared" si="7"/>
        <v>1</v>
      </c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</row>
    <row r="104" spans="1:59" s="111" customFormat="1" ht="15.6" customHeight="1" x14ac:dyDescent="0.25">
      <c r="A104" s="170">
        <v>12</v>
      </c>
      <c r="B104" s="163"/>
      <c r="C104" s="166" t="s">
        <v>143</v>
      </c>
      <c r="D104" s="170">
        <v>9</v>
      </c>
      <c r="E104" s="106">
        <v>405</v>
      </c>
      <c r="F104" s="105"/>
      <c r="G104" s="104"/>
      <c r="H104" s="106"/>
      <c r="I104" s="104"/>
      <c r="J104" s="106"/>
      <c r="K104" s="104"/>
      <c r="L104" s="106"/>
      <c r="M104" s="106"/>
      <c r="N104" s="106">
        <v>405</v>
      </c>
      <c r="O104" s="106"/>
      <c r="P104" s="106"/>
      <c r="Q104" s="106"/>
      <c r="R104" s="158">
        <f t="shared" si="6"/>
        <v>405</v>
      </c>
      <c r="S104" s="159"/>
      <c r="T104" s="160">
        <f t="shared" si="7"/>
        <v>1</v>
      </c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</row>
    <row r="105" spans="1:59" s="111" customFormat="1" ht="15.6" customHeight="1" x14ac:dyDescent="0.25">
      <c r="A105" s="170">
        <v>12</v>
      </c>
      <c r="B105" s="163"/>
      <c r="C105" s="166" t="s">
        <v>141</v>
      </c>
      <c r="D105" s="170">
        <v>8</v>
      </c>
      <c r="E105" s="106">
        <v>111</v>
      </c>
      <c r="F105" s="105"/>
      <c r="G105" s="104"/>
      <c r="H105" s="106"/>
      <c r="I105" s="104"/>
      <c r="J105" s="106"/>
      <c r="K105" s="104"/>
      <c r="L105" s="106"/>
      <c r="M105" s="106"/>
      <c r="N105" s="106">
        <v>111</v>
      </c>
      <c r="O105" s="106"/>
      <c r="P105" s="106"/>
      <c r="Q105" s="106"/>
      <c r="R105" s="158">
        <f t="shared" si="6"/>
        <v>111</v>
      </c>
      <c r="S105" s="159"/>
      <c r="T105" s="160">
        <f t="shared" si="7"/>
        <v>1</v>
      </c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</row>
    <row r="106" spans="1:59" s="111" customFormat="1" ht="15.6" customHeight="1" x14ac:dyDescent="0.25">
      <c r="A106" s="170">
        <v>6</v>
      </c>
      <c r="B106" s="163"/>
      <c r="C106" s="166" t="s">
        <v>142</v>
      </c>
      <c r="D106" s="170">
        <v>7</v>
      </c>
      <c r="E106" s="106">
        <v>356</v>
      </c>
      <c r="F106" s="105"/>
      <c r="G106" s="104"/>
      <c r="H106" s="106"/>
      <c r="I106" s="104"/>
      <c r="J106" s="106"/>
      <c r="K106" s="104"/>
      <c r="L106" s="106"/>
      <c r="M106" s="106"/>
      <c r="N106" s="106">
        <v>356</v>
      </c>
      <c r="O106" s="106"/>
      <c r="P106" s="106"/>
      <c r="Q106" s="106"/>
      <c r="R106" s="158">
        <f t="shared" si="6"/>
        <v>356</v>
      </c>
      <c r="S106" s="159"/>
      <c r="T106" s="160">
        <f t="shared" si="7"/>
        <v>1</v>
      </c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</row>
    <row r="107" spans="1:59" s="111" customFormat="1" ht="15.6" customHeight="1" x14ac:dyDescent="0.25">
      <c r="A107" s="172">
        <v>11</v>
      </c>
      <c r="B107" s="173">
        <v>43612</v>
      </c>
      <c r="C107" s="174" t="s">
        <v>147</v>
      </c>
      <c r="D107" s="184">
        <v>17</v>
      </c>
      <c r="E107" s="192">
        <v>118</v>
      </c>
      <c r="F107" s="105"/>
      <c r="G107" s="104"/>
      <c r="H107" s="106"/>
      <c r="I107" s="104"/>
      <c r="J107" s="106"/>
      <c r="K107" s="104"/>
      <c r="L107" s="106"/>
      <c r="M107" s="106"/>
      <c r="N107" s="106"/>
      <c r="O107" s="106">
        <v>118</v>
      </c>
      <c r="P107" s="104"/>
      <c r="Q107" s="106"/>
      <c r="R107" s="158">
        <f t="shared" si="6"/>
        <v>118</v>
      </c>
      <c r="S107" s="159"/>
      <c r="T107" s="16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</row>
    <row r="108" spans="1:59" s="111" customFormat="1" ht="15.6" customHeight="1" x14ac:dyDescent="0.25">
      <c r="A108" s="172">
        <v>5</v>
      </c>
      <c r="B108" s="173">
        <v>43641</v>
      </c>
      <c r="C108" s="174" t="s">
        <v>147</v>
      </c>
      <c r="D108" s="184">
        <v>23</v>
      </c>
      <c r="E108" s="192">
        <v>122</v>
      </c>
      <c r="F108" s="105"/>
      <c r="G108" s="104"/>
      <c r="H108" s="106"/>
      <c r="I108" s="104"/>
      <c r="J108" s="106"/>
      <c r="K108" s="104"/>
      <c r="L108" s="106"/>
      <c r="M108" s="106"/>
      <c r="N108" s="106"/>
      <c r="O108" s="106"/>
      <c r="P108" s="104">
        <v>122</v>
      </c>
      <c r="Q108" s="106"/>
      <c r="R108" s="158">
        <f t="shared" si="6"/>
        <v>122</v>
      </c>
      <c r="S108" s="159"/>
      <c r="T108" s="16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</row>
    <row r="109" spans="1:59" s="111" customFormat="1" ht="15.6" customHeight="1" x14ac:dyDescent="0.25">
      <c r="A109" s="172">
        <v>5</v>
      </c>
      <c r="B109" s="173">
        <v>43641</v>
      </c>
      <c r="C109" s="174" t="s">
        <v>147</v>
      </c>
      <c r="D109" s="184">
        <v>24</v>
      </c>
      <c r="E109" s="192">
        <v>302</v>
      </c>
      <c r="F109" s="105"/>
      <c r="G109" s="104"/>
      <c r="H109" s="106"/>
      <c r="I109" s="104"/>
      <c r="J109" s="106"/>
      <c r="K109" s="104"/>
      <c r="L109" s="106"/>
      <c r="M109" s="106"/>
      <c r="N109" s="106"/>
      <c r="O109" s="106"/>
      <c r="P109" s="104">
        <v>302</v>
      </c>
      <c r="Q109" s="106"/>
      <c r="R109" s="158">
        <f t="shared" si="6"/>
        <v>302</v>
      </c>
      <c r="S109" s="159"/>
      <c r="T109" s="16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</row>
    <row r="110" spans="1:59" s="111" customFormat="1" ht="15.6" customHeight="1" x14ac:dyDescent="0.25">
      <c r="A110" s="170">
        <v>1</v>
      </c>
      <c r="B110" s="86">
        <v>43646</v>
      </c>
      <c r="C110" s="166" t="s">
        <v>148</v>
      </c>
      <c r="D110" s="170"/>
      <c r="E110" s="192">
        <v>462</v>
      </c>
      <c r="F110" s="105"/>
      <c r="G110" s="104"/>
      <c r="H110" s="106"/>
      <c r="I110" s="104"/>
      <c r="J110" s="106"/>
      <c r="K110" s="104"/>
      <c r="L110" s="106"/>
      <c r="M110" s="106"/>
      <c r="N110" s="106"/>
      <c r="O110" s="106"/>
      <c r="P110" s="104">
        <v>462</v>
      </c>
      <c r="Q110" s="106"/>
      <c r="R110" s="158">
        <f t="shared" si="6"/>
        <v>462</v>
      </c>
      <c r="S110" s="159"/>
      <c r="T110" s="16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</row>
    <row r="111" spans="1:59" s="111" customFormat="1" ht="15.6" customHeight="1" x14ac:dyDescent="0.25">
      <c r="A111" s="170">
        <v>3</v>
      </c>
      <c r="B111" s="86">
        <v>43649</v>
      </c>
      <c r="C111" s="166" t="s">
        <v>155</v>
      </c>
      <c r="D111" s="170">
        <v>33</v>
      </c>
      <c r="E111" s="192">
        <v>952</v>
      </c>
      <c r="F111" s="105"/>
      <c r="G111" s="104"/>
      <c r="H111" s="106"/>
      <c r="I111" s="104"/>
      <c r="J111" s="106"/>
      <c r="K111" s="104"/>
      <c r="L111" s="106"/>
      <c r="M111" s="106"/>
      <c r="N111" s="106"/>
      <c r="O111" s="106"/>
      <c r="P111" s="104"/>
      <c r="Q111" s="106">
        <v>952</v>
      </c>
      <c r="R111" s="158">
        <f t="shared" si="6"/>
        <v>952</v>
      </c>
      <c r="S111" s="159"/>
      <c r="T111" s="160">
        <f t="shared" si="7"/>
        <v>1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</row>
    <row r="112" spans="1:59" s="111" customFormat="1" ht="15.6" customHeight="1" x14ac:dyDescent="0.25">
      <c r="A112" s="170">
        <v>8</v>
      </c>
      <c r="B112" s="86">
        <v>43650</v>
      </c>
      <c r="C112" s="166" t="s">
        <v>156</v>
      </c>
      <c r="D112" s="170">
        <v>33</v>
      </c>
      <c r="E112" s="192">
        <v>852</v>
      </c>
      <c r="F112" s="105"/>
      <c r="G112" s="104"/>
      <c r="H112" s="106"/>
      <c r="I112" s="104"/>
      <c r="J112" s="106"/>
      <c r="K112" s="104"/>
      <c r="L112" s="106"/>
      <c r="M112" s="106"/>
      <c r="N112" s="106"/>
      <c r="O112" s="106"/>
      <c r="P112" s="104"/>
      <c r="Q112" s="106">
        <v>852</v>
      </c>
      <c r="R112" s="158">
        <f t="shared" si="6"/>
        <v>852</v>
      </c>
      <c r="S112" s="159"/>
      <c r="T112" s="16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</row>
    <row r="113" spans="1:59" s="111" customFormat="1" ht="15.6" customHeight="1" x14ac:dyDescent="0.25">
      <c r="A113" s="170">
        <v>6</v>
      </c>
      <c r="B113" s="86">
        <v>43650</v>
      </c>
      <c r="C113" s="166" t="s">
        <v>156</v>
      </c>
      <c r="D113" s="170">
        <v>33</v>
      </c>
      <c r="E113" s="192">
        <v>1588</v>
      </c>
      <c r="F113" s="105"/>
      <c r="G113" s="104"/>
      <c r="H113" s="106"/>
      <c r="I113" s="104"/>
      <c r="J113" s="106"/>
      <c r="K113" s="104"/>
      <c r="L113" s="106"/>
      <c r="M113" s="106"/>
      <c r="N113" s="106"/>
      <c r="O113" s="106"/>
      <c r="P113" s="104"/>
      <c r="Q113" s="106">
        <v>1588</v>
      </c>
      <c r="R113" s="158">
        <f t="shared" si="6"/>
        <v>1588</v>
      </c>
      <c r="S113" s="159"/>
      <c r="T113" s="16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</row>
    <row r="114" spans="1:59" s="111" customFormat="1" ht="15.6" customHeight="1" x14ac:dyDescent="0.25">
      <c r="A114" s="170">
        <v>5</v>
      </c>
      <c r="B114" s="86">
        <v>43650</v>
      </c>
      <c r="C114" s="166" t="s">
        <v>156</v>
      </c>
      <c r="D114" s="170">
        <v>33</v>
      </c>
      <c r="E114" s="192">
        <v>8984.99</v>
      </c>
      <c r="F114" s="105"/>
      <c r="G114" s="104"/>
      <c r="H114" s="106"/>
      <c r="I114" s="104"/>
      <c r="J114" s="106"/>
      <c r="K114" s="104"/>
      <c r="L114" s="106"/>
      <c r="M114" s="106"/>
      <c r="N114" s="106"/>
      <c r="O114" s="106"/>
      <c r="P114" s="104"/>
      <c r="Q114" s="106">
        <v>8984.99</v>
      </c>
      <c r="R114" s="158">
        <f t="shared" si="6"/>
        <v>8984.99</v>
      </c>
      <c r="S114" s="159"/>
      <c r="T114" s="16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</row>
    <row r="115" spans="1:59" s="111" customFormat="1" ht="15.6" customHeight="1" x14ac:dyDescent="0.25">
      <c r="A115" s="171"/>
      <c r="B115" s="163"/>
      <c r="C115" s="103"/>
      <c r="D115" s="171"/>
      <c r="E115" s="106"/>
      <c r="F115" s="105"/>
      <c r="G115" s="104"/>
      <c r="H115" s="106"/>
      <c r="I115" s="104"/>
      <c r="J115" s="106"/>
      <c r="K115" s="104"/>
      <c r="L115" s="106"/>
      <c r="M115" s="106"/>
      <c r="N115" s="106"/>
      <c r="O115" s="106"/>
      <c r="P115" s="106"/>
      <c r="Q115" s="106"/>
      <c r="R115" s="158">
        <f t="shared" si="6"/>
        <v>0</v>
      </c>
      <c r="S115" s="159"/>
      <c r="T115" s="16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</row>
    <row r="116" spans="1:59" s="111" customFormat="1" ht="15.6" customHeight="1" x14ac:dyDescent="0.25">
      <c r="A116" s="171"/>
      <c r="B116" s="163"/>
      <c r="C116" s="103"/>
      <c r="D116" s="171"/>
      <c r="E116" s="106"/>
      <c r="F116" s="105"/>
      <c r="G116" s="104"/>
      <c r="H116" s="106"/>
      <c r="I116" s="104"/>
      <c r="J116" s="106"/>
      <c r="K116" s="104"/>
      <c r="L116" s="106"/>
      <c r="M116" s="106"/>
      <c r="N116" s="106"/>
      <c r="O116" s="106"/>
      <c r="P116" s="106"/>
      <c r="Q116" s="106"/>
      <c r="R116" s="158">
        <f t="shared" si="6"/>
        <v>0</v>
      </c>
      <c r="S116" s="159"/>
      <c r="T116" s="16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</row>
    <row r="117" spans="1:59" s="111" customFormat="1" ht="15.6" customHeight="1" x14ac:dyDescent="0.25">
      <c r="A117" s="171"/>
      <c r="B117" s="163"/>
      <c r="C117" s="103"/>
      <c r="D117" s="171"/>
      <c r="E117" s="106"/>
      <c r="F117" s="105"/>
      <c r="G117" s="104"/>
      <c r="H117" s="106"/>
      <c r="I117" s="104"/>
      <c r="J117" s="106"/>
      <c r="K117" s="104"/>
      <c r="L117" s="106"/>
      <c r="M117" s="106"/>
      <c r="N117" s="106"/>
      <c r="O117" s="106"/>
      <c r="P117" s="106"/>
      <c r="Q117" s="106"/>
      <c r="R117" s="158">
        <f t="shared" si="6"/>
        <v>0</v>
      </c>
      <c r="S117" s="159"/>
      <c r="T117" s="16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</row>
    <row r="118" spans="1:59" s="111" customFormat="1" ht="15.6" customHeight="1" x14ac:dyDescent="0.25">
      <c r="A118" s="171"/>
      <c r="B118" s="163"/>
      <c r="C118" s="103"/>
      <c r="D118" s="171"/>
      <c r="E118" s="106"/>
      <c r="F118" s="105"/>
      <c r="G118" s="104"/>
      <c r="H118" s="106"/>
      <c r="I118" s="104"/>
      <c r="J118" s="106"/>
      <c r="K118" s="104"/>
      <c r="L118" s="106"/>
      <c r="M118" s="106"/>
      <c r="N118" s="106"/>
      <c r="O118" s="106"/>
      <c r="P118" s="106"/>
      <c r="Q118" s="106"/>
      <c r="R118" s="158">
        <f t="shared" si="6"/>
        <v>0</v>
      </c>
      <c r="S118" s="159"/>
      <c r="T118" s="16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</row>
    <row r="119" spans="1:59" s="111" customFormat="1" ht="15.6" customHeight="1" x14ac:dyDescent="0.25">
      <c r="A119" s="171"/>
      <c r="B119" s="163"/>
      <c r="C119" s="103"/>
      <c r="D119" s="171"/>
      <c r="E119" s="106"/>
      <c r="F119" s="105"/>
      <c r="G119" s="104"/>
      <c r="H119" s="106"/>
      <c r="I119" s="104"/>
      <c r="J119" s="106"/>
      <c r="K119" s="104"/>
      <c r="L119" s="106"/>
      <c r="M119" s="106"/>
      <c r="N119" s="106"/>
      <c r="O119" s="106"/>
      <c r="P119" s="106"/>
      <c r="Q119" s="106"/>
      <c r="R119" s="158">
        <f t="shared" si="6"/>
        <v>0</v>
      </c>
      <c r="S119" s="159"/>
      <c r="T119" s="160" t="str">
        <f t="shared" si="7"/>
        <v/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</row>
    <row r="120" spans="1:59" s="111" customFormat="1" ht="15.6" customHeight="1" x14ac:dyDescent="0.25">
      <c r="A120" s="171"/>
      <c r="B120" s="142"/>
      <c r="C120" s="103"/>
      <c r="D120" s="171"/>
      <c r="E120" s="106"/>
      <c r="F120" s="105"/>
      <c r="G120" s="104"/>
      <c r="H120" s="106"/>
      <c r="I120" s="104"/>
      <c r="J120" s="106"/>
      <c r="K120" s="104"/>
      <c r="L120" s="106"/>
      <c r="M120" s="106"/>
      <c r="N120" s="106"/>
      <c r="O120" s="106"/>
      <c r="P120" s="106"/>
      <c r="Q120" s="106"/>
      <c r="R120" s="158">
        <f t="shared" si="6"/>
        <v>0</v>
      </c>
      <c r="S120" s="159"/>
      <c r="T120" s="160" t="str">
        <f t="shared" si="7"/>
        <v/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</row>
    <row r="121" spans="1:59" s="111" customFormat="1" ht="15.6" customHeight="1" x14ac:dyDescent="0.25">
      <c r="A121" s="171"/>
      <c r="B121" s="142"/>
      <c r="C121" s="103"/>
      <c r="D121" s="171"/>
      <c r="E121" s="106"/>
      <c r="F121" s="105"/>
      <c r="G121" s="104"/>
      <c r="H121" s="106"/>
      <c r="I121" s="104"/>
      <c r="J121" s="106"/>
      <c r="K121" s="104"/>
      <c r="L121" s="106"/>
      <c r="M121" s="106"/>
      <c r="N121" s="106"/>
      <c r="O121" s="106"/>
      <c r="P121" s="106"/>
      <c r="Q121" s="106"/>
      <c r="R121" s="158">
        <f t="shared" si="6"/>
        <v>0</v>
      </c>
      <c r="S121" s="159"/>
      <c r="T121" s="160" t="str">
        <f t="shared" si="7"/>
        <v/>
      </c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</row>
    <row r="122" spans="1:59" s="49" customFormat="1" ht="15.6" customHeight="1" x14ac:dyDescent="0.25">
      <c r="A122" s="180" t="s">
        <v>81</v>
      </c>
      <c r="B122" s="94"/>
      <c r="C122" s="94"/>
      <c r="D122" s="186"/>
      <c r="E122" s="60">
        <f>SUM(E93:E121)</f>
        <v>18684.09</v>
      </c>
      <c r="F122" s="61"/>
      <c r="G122" s="112">
        <f t="shared" ref="G122:Q122" si="8">SUM(G93:G121)</f>
        <v>0</v>
      </c>
      <c r="H122" s="112">
        <f t="shared" si="8"/>
        <v>1313</v>
      </c>
      <c r="I122" s="112">
        <f t="shared" si="8"/>
        <v>0</v>
      </c>
      <c r="J122" s="112">
        <f t="shared" si="8"/>
        <v>0</v>
      </c>
      <c r="K122" s="112">
        <f t="shared" si="8"/>
        <v>1345.1</v>
      </c>
      <c r="L122" s="112">
        <f t="shared" si="8"/>
        <v>650</v>
      </c>
      <c r="M122" s="112">
        <f t="shared" si="8"/>
        <v>0</v>
      </c>
      <c r="N122" s="112">
        <f t="shared" si="8"/>
        <v>1995</v>
      </c>
      <c r="O122" s="112">
        <f t="shared" si="8"/>
        <v>118</v>
      </c>
      <c r="P122" s="112">
        <f t="shared" si="8"/>
        <v>886</v>
      </c>
      <c r="Q122" s="112">
        <f t="shared" si="8"/>
        <v>12376.99</v>
      </c>
      <c r="R122" s="112">
        <f t="shared" si="6"/>
        <v>18684.09</v>
      </c>
      <c r="S122" s="47"/>
      <c r="T122" s="73">
        <f t="shared" si="7"/>
        <v>1</v>
      </c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s="96" customFormat="1" ht="15.6" customHeight="1" x14ac:dyDescent="0.25">
      <c r="A123" s="179"/>
      <c r="C123" s="97"/>
      <c r="D123" s="185"/>
      <c r="E123" s="99"/>
      <c r="F123" s="32"/>
      <c r="G123" s="98"/>
      <c r="H123" s="99"/>
      <c r="I123" s="98"/>
      <c r="J123" s="99"/>
      <c r="K123" s="98"/>
      <c r="L123" s="99"/>
      <c r="M123" s="99"/>
      <c r="N123" s="99"/>
      <c r="O123" s="99"/>
      <c r="P123" s="99"/>
      <c r="Q123" s="99"/>
      <c r="R123" s="100"/>
      <c r="S123" s="101"/>
      <c r="T123" s="102"/>
    </row>
    <row r="124" spans="1:59" s="49" customFormat="1" ht="35.450000000000003" customHeight="1" x14ac:dyDescent="0.25">
      <c r="A124" s="213" t="s">
        <v>67</v>
      </c>
      <c r="B124" s="214"/>
      <c r="C124" s="214"/>
      <c r="D124" s="214"/>
      <c r="E124" s="215"/>
      <c r="F124" s="44"/>
      <c r="G124" s="51"/>
      <c r="H124" s="52"/>
      <c r="I124" s="53"/>
      <c r="J124" s="52"/>
      <c r="K124" s="53"/>
      <c r="L124" s="52"/>
      <c r="M124" s="52"/>
      <c r="N124" s="52"/>
      <c r="O124" s="52"/>
      <c r="P124" s="52"/>
      <c r="Q124" s="52"/>
      <c r="R124" s="54"/>
      <c r="S124" s="47"/>
      <c r="T124" s="48" t="str">
        <f>IF(E124=0, " ",R124/E124)</f>
        <v xml:space="preserve"> 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1:59" s="111" customFormat="1" ht="15.6" customHeight="1" x14ac:dyDescent="0.25">
      <c r="A125" s="170">
        <v>5</v>
      </c>
      <c r="B125" s="86">
        <v>43564</v>
      </c>
      <c r="C125" s="166" t="s">
        <v>144</v>
      </c>
      <c r="D125" s="170">
        <v>17</v>
      </c>
      <c r="E125" s="106">
        <v>102</v>
      </c>
      <c r="F125" s="105"/>
      <c r="G125" s="104"/>
      <c r="H125" s="106"/>
      <c r="I125" s="104"/>
      <c r="J125" s="106"/>
      <c r="K125" s="104"/>
      <c r="L125" s="106"/>
      <c r="M125" s="106"/>
      <c r="N125" s="106">
        <v>102</v>
      </c>
      <c r="O125" s="106"/>
      <c r="P125" s="106"/>
      <c r="Q125" s="106"/>
      <c r="R125" s="158">
        <f t="shared" ref="R125:R131" si="9">SUM(G125:Q125)</f>
        <v>102</v>
      </c>
      <c r="S125" s="159"/>
      <c r="T125" s="160">
        <f t="shared" ref="T125:T131" si="10">IF(ISERROR(R125/E125),"",R125/E125)</f>
        <v>1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</row>
    <row r="126" spans="1:59" s="111" customFormat="1" ht="15.6" customHeight="1" x14ac:dyDescent="0.25">
      <c r="A126" s="171"/>
      <c r="B126" s="142"/>
      <c r="C126" s="103"/>
      <c r="D126" s="171"/>
      <c r="E126" s="106"/>
      <c r="F126" s="105"/>
      <c r="G126" s="104"/>
      <c r="H126" s="106"/>
      <c r="I126" s="104"/>
      <c r="J126" s="106"/>
      <c r="K126" s="104"/>
      <c r="L126" s="106"/>
      <c r="M126" s="106"/>
      <c r="N126" s="106"/>
      <c r="O126" s="106"/>
      <c r="P126" s="106"/>
      <c r="Q126" s="106"/>
      <c r="R126" s="158">
        <f t="shared" si="9"/>
        <v>0</v>
      </c>
      <c r="S126" s="159"/>
      <c r="T126" s="160" t="str">
        <f t="shared" si="10"/>
        <v/>
      </c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</row>
    <row r="127" spans="1:59" s="111" customFormat="1" ht="15.6" customHeight="1" x14ac:dyDescent="0.25">
      <c r="A127" s="171"/>
      <c r="B127" s="142"/>
      <c r="C127" s="103"/>
      <c r="D127" s="171"/>
      <c r="E127" s="106"/>
      <c r="F127" s="105"/>
      <c r="G127" s="104"/>
      <c r="H127" s="106"/>
      <c r="I127" s="104"/>
      <c r="J127" s="106"/>
      <c r="K127" s="104"/>
      <c r="L127" s="106"/>
      <c r="M127" s="106"/>
      <c r="N127" s="106"/>
      <c r="O127" s="106"/>
      <c r="P127" s="106"/>
      <c r="Q127" s="106"/>
      <c r="R127" s="158">
        <f t="shared" si="9"/>
        <v>0</v>
      </c>
      <c r="S127" s="159"/>
      <c r="T127" s="160" t="str">
        <f t="shared" si="10"/>
        <v/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</row>
    <row r="128" spans="1:59" s="111" customFormat="1" ht="15.6" customHeight="1" x14ac:dyDescent="0.25">
      <c r="A128" s="171"/>
      <c r="B128" s="142"/>
      <c r="C128" s="103"/>
      <c r="D128" s="171"/>
      <c r="E128" s="106"/>
      <c r="F128" s="105"/>
      <c r="G128" s="104"/>
      <c r="H128" s="106"/>
      <c r="I128" s="104"/>
      <c r="J128" s="106"/>
      <c r="K128" s="104"/>
      <c r="L128" s="106"/>
      <c r="M128" s="106"/>
      <c r="N128" s="106"/>
      <c r="O128" s="106"/>
      <c r="P128" s="106"/>
      <c r="Q128" s="106"/>
      <c r="R128" s="158">
        <f t="shared" si="9"/>
        <v>0</v>
      </c>
      <c r="S128" s="159"/>
      <c r="T128" s="160" t="str">
        <f t="shared" si="10"/>
        <v/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</row>
    <row r="129" spans="1:59" s="111" customFormat="1" ht="15.6" customHeight="1" x14ac:dyDescent="0.25">
      <c r="A129" s="171"/>
      <c r="B129" s="142"/>
      <c r="C129" s="103"/>
      <c r="D129" s="171"/>
      <c r="E129" s="106"/>
      <c r="F129" s="105"/>
      <c r="G129" s="104"/>
      <c r="H129" s="106"/>
      <c r="I129" s="104"/>
      <c r="J129" s="106"/>
      <c r="K129" s="104"/>
      <c r="L129" s="106"/>
      <c r="M129" s="106"/>
      <c r="N129" s="106"/>
      <c r="O129" s="106"/>
      <c r="P129" s="106"/>
      <c r="Q129" s="106"/>
      <c r="R129" s="158">
        <f t="shared" si="9"/>
        <v>0</v>
      </c>
      <c r="S129" s="159"/>
      <c r="T129" s="160" t="str">
        <f t="shared" si="10"/>
        <v/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</row>
    <row r="130" spans="1:59" s="111" customFormat="1" ht="15.6" customHeight="1" x14ac:dyDescent="0.25">
      <c r="A130" s="171"/>
      <c r="B130" s="142"/>
      <c r="C130" s="103"/>
      <c r="D130" s="171"/>
      <c r="E130" s="106"/>
      <c r="F130" s="105"/>
      <c r="G130" s="104"/>
      <c r="H130" s="106"/>
      <c r="I130" s="104"/>
      <c r="J130" s="106"/>
      <c r="K130" s="104"/>
      <c r="L130" s="106"/>
      <c r="M130" s="106"/>
      <c r="N130" s="106"/>
      <c r="O130" s="106"/>
      <c r="P130" s="106"/>
      <c r="Q130" s="106"/>
      <c r="R130" s="158">
        <f t="shared" si="9"/>
        <v>0</v>
      </c>
      <c r="S130" s="159"/>
      <c r="T130" s="160" t="str">
        <f t="shared" si="10"/>
        <v/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</row>
    <row r="131" spans="1:59" s="49" customFormat="1" ht="15.6" customHeight="1" x14ac:dyDescent="0.25">
      <c r="A131" s="180" t="s">
        <v>68</v>
      </c>
      <c r="B131" s="94"/>
      <c r="C131" s="94"/>
      <c r="D131" s="186"/>
      <c r="E131" s="60">
        <f>SUM(E125:E130)</f>
        <v>102</v>
      </c>
      <c r="F131" s="61"/>
      <c r="G131" s="112">
        <f t="shared" ref="G131:Q131" si="11">SUM(G125:G130)</f>
        <v>0</v>
      </c>
      <c r="H131" s="112">
        <f t="shared" si="11"/>
        <v>0</v>
      </c>
      <c r="I131" s="112">
        <f t="shared" si="11"/>
        <v>0</v>
      </c>
      <c r="J131" s="112">
        <f t="shared" si="11"/>
        <v>0</v>
      </c>
      <c r="K131" s="112">
        <f t="shared" si="11"/>
        <v>0</v>
      </c>
      <c r="L131" s="112">
        <f t="shared" si="11"/>
        <v>0</v>
      </c>
      <c r="M131" s="112">
        <f t="shared" si="11"/>
        <v>0</v>
      </c>
      <c r="N131" s="112">
        <f t="shared" si="11"/>
        <v>102</v>
      </c>
      <c r="O131" s="112">
        <f t="shared" si="11"/>
        <v>0</v>
      </c>
      <c r="P131" s="112">
        <f t="shared" si="11"/>
        <v>0</v>
      </c>
      <c r="Q131" s="112">
        <f t="shared" si="11"/>
        <v>0</v>
      </c>
      <c r="R131" s="112">
        <f t="shared" si="9"/>
        <v>102</v>
      </c>
      <c r="S131" s="47"/>
      <c r="T131" s="73">
        <f t="shared" si="10"/>
        <v>1</v>
      </c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1:59" s="96" customFormat="1" ht="15.6" customHeight="1" x14ac:dyDescent="0.25">
      <c r="A132" s="179"/>
      <c r="C132" s="97"/>
      <c r="D132" s="185"/>
      <c r="E132" s="99"/>
      <c r="F132" s="32"/>
      <c r="G132" s="98"/>
      <c r="H132" s="99"/>
      <c r="I132" s="98"/>
      <c r="J132" s="99"/>
      <c r="K132" s="98"/>
      <c r="L132" s="99"/>
      <c r="M132" s="99"/>
      <c r="N132" s="99"/>
      <c r="O132" s="99"/>
      <c r="P132" s="99"/>
      <c r="Q132" s="99"/>
      <c r="R132" s="100"/>
      <c r="S132" s="101"/>
      <c r="T132" s="102"/>
    </row>
    <row r="133" spans="1:59" s="49" customFormat="1" ht="35.450000000000003" customHeight="1" x14ac:dyDescent="0.25">
      <c r="A133" s="213" t="s">
        <v>69</v>
      </c>
      <c r="B133" s="214"/>
      <c r="C133" s="214"/>
      <c r="D133" s="214"/>
      <c r="E133" s="215"/>
      <c r="F133" s="44"/>
      <c r="G133" s="51"/>
      <c r="H133" s="52"/>
      <c r="I133" s="53"/>
      <c r="J133" s="52"/>
      <c r="K133" s="53"/>
      <c r="L133" s="52"/>
      <c r="M133" s="52"/>
      <c r="N133" s="52"/>
      <c r="O133" s="52"/>
      <c r="P133" s="52"/>
      <c r="Q133" s="52"/>
      <c r="R133" s="54"/>
      <c r="S133" s="47"/>
      <c r="T133" s="48" t="str">
        <f>IF(E133=0, " ",R133/E133)</f>
        <v xml:space="preserve"> </v>
      </c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1:59" s="111" customFormat="1" ht="15.6" customHeight="1" x14ac:dyDescent="0.25">
      <c r="A134" s="170">
        <v>6</v>
      </c>
      <c r="B134" s="86">
        <v>43496</v>
      </c>
      <c r="C134" s="166" t="s">
        <v>145</v>
      </c>
      <c r="D134" s="170">
        <v>1</v>
      </c>
      <c r="E134" s="106">
        <v>73</v>
      </c>
      <c r="F134" s="105"/>
      <c r="G134" s="104"/>
      <c r="H134" s="106"/>
      <c r="I134" s="104"/>
      <c r="J134" s="106"/>
      <c r="K134" s="104">
        <v>73</v>
      </c>
      <c r="L134" s="106"/>
      <c r="M134" s="106"/>
      <c r="N134" s="106"/>
      <c r="O134" s="106"/>
      <c r="P134" s="106"/>
      <c r="Q134" s="106"/>
      <c r="R134" s="107">
        <f t="shared" ref="R134:R154" si="12">SUM(G134:Q134)</f>
        <v>73</v>
      </c>
      <c r="S134" s="108"/>
      <c r="T134" s="109">
        <f t="shared" ref="T134:T155" si="13">IF(ISERROR(R134/E134),"",R134/E134)</f>
        <v>1</v>
      </c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</row>
    <row r="135" spans="1:59" s="111" customFormat="1" ht="15.6" customHeight="1" x14ac:dyDescent="0.25">
      <c r="A135" s="170">
        <v>12</v>
      </c>
      <c r="B135" s="86">
        <v>43558</v>
      </c>
      <c r="C135" s="166" t="s">
        <v>143</v>
      </c>
      <c r="D135" s="170">
        <v>9</v>
      </c>
      <c r="E135" s="106">
        <v>50.53</v>
      </c>
      <c r="F135" s="105"/>
      <c r="G135" s="104"/>
      <c r="H135" s="106"/>
      <c r="I135" s="104"/>
      <c r="J135" s="106"/>
      <c r="K135" s="104"/>
      <c r="L135" s="106"/>
      <c r="M135" s="106"/>
      <c r="N135" s="106">
        <v>50.53</v>
      </c>
      <c r="O135" s="106"/>
      <c r="P135" s="106"/>
      <c r="Q135" s="106"/>
      <c r="R135" s="107">
        <f t="shared" si="12"/>
        <v>50.53</v>
      </c>
      <c r="S135" s="108"/>
      <c r="T135" s="109">
        <f t="shared" si="13"/>
        <v>1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</row>
    <row r="136" spans="1:59" s="111" customFormat="1" ht="15.6" customHeight="1" x14ac:dyDescent="0.25">
      <c r="A136" s="170">
        <v>7</v>
      </c>
      <c r="B136" s="86">
        <v>43560</v>
      </c>
      <c r="C136" s="166" t="s">
        <v>145</v>
      </c>
      <c r="D136" s="170">
        <v>9</v>
      </c>
      <c r="E136" s="196">
        <v>192.72</v>
      </c>
      <c r="F136" s="105"/>
      <c r="G136" s="104"/>
      <c r="H136" s="106"/>
      <c r="I136" s="104"/>
      <c r="J136" s="106"/>
      <c r="K136" s="104"/>
      <c r="L136" s="106"/>
      <c r="M136" s="106"/>
      <c r="N136" s="106">
        <v>192.72</v>
      </c>
      <c r="O136" s="106"/>
      <c r="P136" s="106"/>
      <c r="Q136" s="106"/>
      <c r="R136" s="107">
        <f t="shared" si="12"/>
        <v>192.72</v>
      </c>
      <c r="S136" s="108"/>
      <c r="T136" s="109">
        <f t="shared" si="13"/>
        <v>1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</row>
    <row r="137" spans="1:59" s="111" customFormat="1" ht="15.6" customHeight="1" x14ac:dyDescent="0.25">
      <c r="A137" s="170">
        <v>6</v>
      </c>
      <c r="B137" s="86">
        <v>43559</v>
      </c>
      <c r="C137" s="166" t="s">
        <v>142</v>
      </c>
      <c r="D137" s="170">
        <v>6</v>
      </c>
      <c r="E137" s="106">
        <v>500</v>
      </c>
      <c r="F137" s="105"/>
      <c r="G137" s="104"/>
      <c r="H137" s="106"/>
      <c r="I137" s="104"/>
      <c r="J137" s="106"/>
      <c r="K137" s="104"/>
      <c r="L137" s="106"/>
      <c r="M137" s="106"/>
      <c r="N137" s="106">
        <v>500</v>
      </c>
      <c r="O137" s="106"/>
      <c r="P137" s="106"/>
      <c r="Q137" s="106"/>
      <c r="R137" s="107">
        <f t="shared" si="12"/>
        <v>500</v>
      </c>
      <c r="S137" s="108"/>
      <c r="T137" s="109">
        <f t="shared" si="13"/>
        <v>1</v>
      </c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</row>
    <row r="138" spans="1:59" s="111" customFormat="1" ht="15.6" customHeight="1" x14ac:dyDescent="0.25">
      <c r="A138" s="172">
        <v>9</v>
      </c>
      <c r="B138" s="173">
        <v>43609</v>
      </c>
      <c r="C138" s="166" t="s">
        <v>159</v>
      </c>
      <c r="D138" s="170">
        <v>20</v>
      </c>
      <c r="E138" s="192">
        <v>82</v>
      </c>
      <c r="F138" s="105"/>
      <c r="G138" s="104"/>
      <c r="H138" s="106"/>
      <c r="I138" s="104"/>
      <c r="J138" s="106"/>
      <c r="K138" s="104"/>
      <c r="L138" s="106"/>
      <c r="M138" s="106"/>
      <c r="N138" s="106"/>
      <c r="O138" s="106">
        <v>82</v>
      </c>
      <c r="P138" s="106"/>
      <c r="Q138" s="106"/>
      <c r="R138" s="107">
        <f t="shared" si="12"/>
        <v>82</v>
      </c>
      <c r="S138" s="108"/>
      <c r="T138" s="109">
        <f t="shared" si="13"/>
        <v>1</v>
      </c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</row>
    <row r="139" spans="1:59" s="111" customFormat="1" ht="15.6" customHeight="1" x14ac:dyDescent="0.25">
      <c r="A139" s="172">
        <v>9</v>
      </c>
      <c r="B139" s="173">
        <v>43609</v>
      </c>
      <c r="C139" s="166" t="s">
        <v>160</v>
      </c>
      <c r="D139" s="170">
        <v>21</v>
      </c>
      <c r="E139" s="192">
        <v>110</v>
      </c>
      <c r="F139" s="105"/>
      <c r="G139" s="104"/>
      <c r="H139" s="106"/>
      <c r="I139" s="104"/>
      <c r="J139" s="106"/>
      <c r="K139" s="104"/>
      <c r="L139" s="106"/>
      <c r="M139" s="106"/>
      <c r="N139" s="106"/>
      <c r="O139" s="106">
        <v>110</v>
      </c>
      <c r="P139" s="106"/>
      <c r="Q139" s="106"/>
      <c r="R139" s="107">
        <f t="shared" si="12"/>
        <v>110</v>
      </c>
      <c r="S139" s="108"/>
      <c r="T139" s="109">
        <f t="shared" si="13"/>
        <v>1</v>
      </c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</row>
    <row r="140" spans="1:59" s="111" customFormat="1" ht="15.6" customHeight="1" x14ac:dyDescent="0.25">
      <c r="A140" s="172">
        <v>9</v>
      </c>
      <c r="B140" s="173">
        <v>43609</v>
      </c>
      <c r="C140" s="166" t="s">
        <v>161</v>
      </c>
      <c r="D140" s="170">
        <v>19</v>
      </c>
      <c r="E140" s="192">
        <v>20</v>
      </c>
      <c r="F140" s="105"/>
      <c r="G140" s="104"/>
      <c r="H140" s="106"/>
      <c r="I140" s="104"/>
      <c r="J140" s="106"/>
      <c r="K140" s="104"/>
      <c r="L140" s="106"/>
      <c r="M140" s="106"/>
      <c r="N140" s="106"/>
      <c r="O140" s="106">
        <v>20</v>
      </c>
      <c r="P140" s="106"/>
      <c r="Q140" s="106"/>
      <c r="R140" s="107">
        <f t="shared" si="12"/>
        <v>20</v>
      </c>
      <c r="S140" s="108"/>
      <c r="T140" s="109">
        <f t="shared" si="13"/>
        <v>1</v>
      </c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</row>
    <row r="141" spans="1:59" s="111" customFormat="1" ht="15.6" customHeight="1" x14ac:dyDescent="0.25">
      <c r="A141" s="172">
        <v>9</v>
      </c>
      <c r="B141" s="173">
        <v>43609</v>
      </c>
      <c r="C141" s="166" t="s">
        <v>162</v>
      </c>
      <c r="D141" s="170">
        <v>18</v>
      </c>
      <c r="E141" s="192">
        <v>20</v>
      </c>
      <c r="F141" s="105"/>
      <c r="G141" s="104"/>
      <c r="H141" s="106"/>
      <c r="I141" s="104"/>
      <c r="J141" s="106"/>
      <c r="K141" s="104"/>
      <c r="L141" s="106"/>
      <c r="M141" s="106"/>
      <c r="N141" s="106"/>
      <c r="O141" s="106">
        <v>20</v>
      </c>
      <c r="P141" s="106"/>
      <c r="Q141" s="106"/>
      <c r="R141" s="107">
        <f t="shared" si="12"/>
        <v>20</v>
      </c>
      <c r="S141" s="108"/>
      <c r="T141" s="109">
        <f t="shared" si="13"/>
        <v>1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</row>
    <row r="142" spans="1:59" s="111" customFormat="1" ht="15.6" customHeight="1" x14ac:dyDescent="0.25">
      <c r="A142" s="172">
        <v>11</v>
      </c>
      <c r="B142" s="173">
        <v>43612</v>
      </c>
      <c r="C142" s="174" t="s">
        <v>147</v>
      </c>
      <c r="D142" s="184">
        <v>17</v>
      </c>
      <c r="E142" s="192">
        <v>70</v>
      </c>
      <c r="F142" s="105"/>
      <c r="G142" s="104"/>
      <c r="H142" s="106"/>
      <c r="I142" s="104"/>
      <c r="J142" s="106"/>
      <c r="K142" s="104"/>
      <c r="L142" s="106"/>
      <c r="M142" s="106"/>
      <c r="N142" s="106"/>
      <c r="O142" s="106">
        <v>70</v>
      </c>
      <c r="P142" s="106"/>
      <c r="Q142" s="106"/>
      <c r="R142" s="107">
        <f t="shared" si="12"/>
        <v>70</v>
      </c>
      <c r="S142" s="108"/>
      <c r="T142" s="109">
        <f t="shared" si="13"/>
        <v>1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</row>
    <row r="143" spans="1:59" s="111" customFormat="1" ht="15.6" customHeight="1" x14ac:dyDescent="0.25">
      <c r="A143" s="172">
        <v>11</v>
      </c>
      <c r="B143" s="173">
        <v>43612</v>
      </c>
      <c r="C143" s="174" t="s">
        <v>147</v>
      </c>
      <c r="D143" s="184">
        <v>17</v>
      </c>
      <c r="E143" s="192">
        <v>50</v>
      </c>
      <c r="F143" s="105"/>
      <c r="G143" s="104"/>
      <c r="H143" s="106"/>
      <c r="I143" s="104"/>
      <c r="J143" s="106"/>
      <c r="K143" s="104"/>
      <c r="L143" s="106"/>
      <c r="M143" s="106"/>
      <c r="N143" s="106"/>
      <c r="O143" s="106">
        <v>50</v>
      </c>
      <c r="P143" s="106"/>
      <c r="Q143" s="106"/>
      <c r="R143" s="107">
        <f t="shared" si="12"/>
        <v>50</v>
      </c>
      <c r="S143" s="108"/>
      <c r="T143" s="109">
        <f t="shared" si="13"/>
        <v>1</v>
      </c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</row>
    <row r="144" spans="1:59" s="111" customFormat="1" ht="15.6" customHeight="1" x14ac:dyDescent="0.25">
      <c r="A144" s="172">
        <v>11</v>
      </c>
      <c r="B144" s="173">
        <v>43612</v>
      </c>
      <c r="C144" s="174" t="s">
        <v>147</v>
      </c>
      <c r="D144" s="184">
        <v>17</v>
      </c>
      <c r="E144" s="192">
        <v>70</v>
      </c>
      <c r="F144" s="105"/>
      <c r="G144" s="104"/>
      <c r="H144" s="106"/>
      <c r="I144" s="104"/>
      <c r="J144" s="106"/>
      <c r="K144" s="104"/>
      <c r="L144" s="106"/>
      <c r="M144" s="106"/>
      <c r="N144" s="106"/>
      <c r="O144" s="106">
        <v>70</v>
      </c>
      <c r="P144" s="106"/>
      <c r="Q144" s="106"/>
      <c r="R144" s="107">
        <f t="shared" si="12"/>
        <v>70</v>
      </c>
      <c r="S144" s="108"/>
      <c r="T144" s="109">
        <f t="shared" si="13"/>
        <v>1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</row>
    <row r="145" spans="1:59" s="111" customFormat="1" ht="15.6" customHeight="1" x14ac:dyDescent="0.25">
      <c r="A145" s="172">
        <v>11</v>
      </c>
      <c r="B145" s="173">
        <v>43612</v>
      </c>
      <c r="C145" s="174" t="s">
        <v>147</v>
      </c>
      <c r="D145" s="184">
        <v>17</v>
      </c>
      <c r="E145" s="192">
        <v>120</v>
      </c>
      <c r="F145" s="105"/>
      <c r="G145" s="104"/>
      <c r="H145" s="106"/>
      <c r="I145" s="104"/>
      <c r="J145" s="106"/>
      <c r="K145" s="104"/>
      <c r="L145" s="106"/>
      <c r="M145" s="106"/>
      <c r="N145" s="106"/>
      <c r="O145" s="106">
        <v>120</v>
      </c>
      <c r="P145" s="106"/>
      <c r="Q145" s="106"/>
      <c r="R145" s="107">
        <f t="shared" si="12"/>
        <v>120</v>
      </c>
      <c r="S145" s="108"/>
      <c r="T145" s="109">
        <f t="shared" si="13"/>
        <v>1</v>
      </c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</row>
    <row r="146" spans="1:59" s="111" customFormat="1" ht="15.6" customHeight="1" x14ac:dyDescent="0.25">
      <c r="A146" s="172">
        <v>11</v>
      </c>
      <c r="B146" s="173">
        <v>43612</v>
      </c>
      <c r="C146" s="174" t="s">
        <v>147</v>
      </c>
      <c r="D146" s="184">
        <v>17</v>
      </c>
      <c r="E146" s="192">
        <v>60</v>
      </c>
      <c r="F146" s="105"/>
      <c r="G146" s="104"/>
      <c r="H146" s="106"/>
      <c r="I146" s="104"/>
      <c r="J146" s="106"/>
      <c r="K146" s="104"/>
      <c r="L146" s="106"/>
      <c r="M146" s="106"/>
      <c r="N146" s="106"/>
      <c r="O146" s="106">
        <v>60</v>
      </c>
      <c r="P146" s="106"/>
      <c r="Q146" s="106"/>
      <c r="R146" s="107">
        <f t="shared" si="12"/>
        <v>60</v>
      </c>
      <c r="S146" s="108"/>
      <c r="T146" s="109">
        <f t="shared" si="13"/>
        <v>1</v>
      </c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</row>
    <row r="147" spans="1:59" s="111" customFormat="1" ht="15.6" customHeight="1" x14ac:dyDescent="0.25">
      <c r="A147" s="170">
        <v>5</v>
      </c>
      <c r="B147" s="86">
        <v>43641</v>
      </c>
      <c r="C147" s="166" t="s">
        <v>147</v>
      </c>
      <c r="D147" s="184">
        <v>25</v>
      </c>
      <c r="E147" s="192">
        <v>155</v>
      </c>
      <c r="F147" s="105"/>
      <c r="G147" s="104"/>
      <c r="H147" s="106"/>
      <c r="I147" s="104"/>
      <c r="J147" s="106"/>
      <c r="K147" s="104"/>
      <c r="L147" s="106"/>
      <c r="M147" s="106"/>
      <c r="N147" s="106"/>
      <c r="O147" s="106"/>
      <c r="P147" s="106">
        <v>155</v>
      </c>
      <c r="Q147" s="106"/>
      <c r="R147" s="107">
        <f t="shared" si="12"/>
        <v>155</v>
      </c>
      <c r="S147" s="108"/>
      <c r="T147" s="109">
        <f t="shared" si="13"/>
        <v>1</v>
      </c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</row>
    <row r="148" spans="1:59" s="111" customFormat="1" ht="15.6" customHeight="1" x14ac:dyDescent="0.25">
      <c r="A148" s="170">
        <v>5</v>
      </c>
      <c r="B148" s="86">
        <v>43641</v>
      </c>
      <c r="C148" s="166" t="s">
        <v>147</v>
      </c>
      <c r="D148" s="184">
        <v>25</v>
      </c>
      <c r="E148" s="192">
        <v>70</v>
      </c>
      <c r="F148" s="105"/>
      <c r="G148" s="104"/>
      <c r="H148" s="106"/>
      <c r="I148" s="104"/>
      <c r="J148" s="106"/>
      <c r="K148" s="104"/>
      <c r="L148" s="106"/>
      <c r="M148" s="106"/>
      <c r="N148" s="106"/>
      <c r="O148" s="106"/>
      <c r="P148" s="106">
        <v>70</v>
      </c>
      <c r="Q148" s="106"/>
      <c r="R148" s="107">
        <f t="shared" si="12"/>
        <v>70</v>
      </c>
      <c r="S148" s="108"/>
      <c r="T148" s="109">
        <f t="shared" si="13"/>
        <v>1</v>
      </c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</row>
    <row r="149" spans="1:59" s="111" customFormat="1" ht="15.6" customHeight="1" x14ac:dyDescent="0.25">
      <c r="A149" s="170"/>
      <c r="B149" s="86"/>
      <c r="C149" s="166" t="s">
        <v>147</v>
      </c>
      <c r="D149" s="170">
        <v>25</v>
      </c>
      <c r="E149" s="192">
        <v>66</v>
      </c>
      <c r="F149" s="105"/>
      <c r="G149" s="104"/>
      <c r="H149" s="106"/>
      <c r="I149" s="104"/>
      <c r="J149" s="106"/>
      <c r="K149" s="104"/>
      <c r="L149" s="106"/>
      <c r="M149" s="106"/>
      <c r="N149" s="106"/>
      <c r="O149" s="106"/>
      <c r="P149" s="106"/>
      <c r="Q149" s="106">
        <v>66</v>
      </c>
      <c r="R149" s="107">
        <f t="shared" si="12"/>
        <v>66</v>
      </c>
      <c r="S149" s="108"/>
      <c r="T149" s="109">
        <f t="shared" si="13"/>
        <v>1</v>
      </c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</row>
    <row r="150" spans="1:59" s="111" customFormat="1" ht="15.6" customHeight="1" x14ac:dyDescent="0.25">
      <c r="A150" s="170">
        <v>9</v>
      </c>
      <c r="B150" s="86">
        <v>43661</v>
      </c>
      <c r="C150" s="166" t="s">
        <v>171</v>
      </c>
      <c r="D150" s="170">
        <v>29</v>
      </c>
      <c r="E150" s="192">
        <v>519</v>
      </c>
      <c r="F150" s="105"/>
      <c r="G150" s="104"/>
      <c r="H150" s="106"/>
      <c r="I150" s="104"/>
      <c r="J150" s="106"/>
      <c r="K150" s="104"/>
      <c r="L150" s="106"/>
      <c r="M150" s="106"/>
      <c r="N150" s="106"/>
      <c r="O150" s="106"/>
      <c r="P150" s="106"/>
      <c r="Q150" s="106">
        <v>519</v>
      </c>
      <c r="R150" s="107">
        <f t="shared" si="12"/>
        <v>519</v>
      </c>
      <c r="S150" s="108"/>
      <c r="T150" s="109">
        <f t="shared" si="13"/>
        <v>1</v>
      </c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</row>
    <row r="151" spans="1:59" s="111" customFormat="1" ht="15.6" customHeight="1" x14ac:dyDescent="0.25">
      <c r="A151" s="170">
        <v>9</v>
      </c>
      <c r="B151" s="86">
        <v>43661</v>
      </c>
      <c r="C151" s="103" t="s">
        <v>159</v>
      </c>
      <c r="D151" s="171">
        <v>29</v>
      </c>
      <c r="E151" s="192">
        <v>250</v>
      </c>
      <c r="F151" s="105"/>
      <c r="G151" s="104"/>
      <c r="H151" s="106"/>
      <c r="I151" s="104"/>
      <c r="J151" s="106"/>
      <c r="K151" s="104"/>
      <c r="L151" s="106"/>
      <c r="M151" s="106"/>
      <c r="N151" s="106"/>
      <c r="O151" s="106"/>
      <c r="P151" s="106"/>
      <c r="Q151" s="106">
        <v>250</v>
      </c>
      <c r="R151" s="107">
        <f t="shared" si="12"/>
        <v>250</v>
      </c>
      <c r="S151" s="108"/>
      <c r="T151" s="109">
        <f t="shared" si="13"/>
        <v>1</v>
      </c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</row>
    <row r="152" spans="1:59" s="111" customFormat="1" ht="15.6" customHeight="1" x14ac:dyDescent="0.25">
      <c r="A152" s="170">
        <v>5</v>
      </c>
      <c r="B152" s="86">
        <v>43650</v>
      </c>
      <c r="C152" s="166" t="s">
        <v>156</v>
      </c>
      <c r="D152" s="170">
        <v>33</v>
      </c>
      <c r="E152" s="192">
        <v>900</v>
      </c>
      <c r="F152" s="105"/>
      <c r="G152" s="104"/>
      <c r="H152" s="106"/>
      <c r="I152" s="104"/>
      <c r="J152" s="106"/>
      <c r="K152" s="104"/>
      <c r="L152" s="106"/>
      <c r="M152" s="106"/>
      <c r="N152" s="106"/>
      <c r="O152" s="106"/>
      <c r="P152" s="106"/>
      <c r="Q152" s="106">
        <v>900</v>
      </c>
      <c r="R152" s="107">
        <f t="shared" si="12"/>
        <v>900</v>
      </c>
      <c r="S152" s="108"/>
      <c r="T152" s="109">
        <f t="shared" si="13"/>
        <v>1</v>
      </c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</row>
    <row r="153" spans="1:59" s="111" customFormat="1" ht="15.6" customHeight="1" x14ac:dyDescent="0.25">
      <c r="A153" s="171"/>
      <c r="B153" s="142"/>
      <c r="C153" s="103"/>
      <c r="D153" s="171"/>
      <c r="E153" s="106"/>
      <c r="F153" s="105"/>
      <c r="G153" s="104"/>
      <c r="H153" s="106"/>
      <c r="I153" s="104"/>
      <c r="J153" s="106"/>
      <c r="K153" s="104"/>
      <c r="L153" s="106"/>
      <c r="M153" s="106"/>
      <c r="N153" s="106"/>
      <c r="O153" s="106"/>
      <c r="P153" s="106"/>
      <c r="Q153" s="106"/>
      <c r="R153" s="107">
        <f t="shared" si="12"/>
        <v>0</v>
      </c>
      <c r="S153" s="108"/>
      <c r="T153" s="109" t="str">
        <f t="shared" si="13"/>
        <v/>
      </c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</row>
    <row r="154" spans="1:59" s="49" customFormat="1" ht="15.6" customHeight="1" x14ac:dyDescent="0.25">
      <c r="A154" s="180" t="s">
        <v>70</v>
      </c>
      <c r="B154" s="94"/>
      <c r="C154" s="94"/>
      <c r="D154" s="186"/>
      <c r="E154" s="60">
        <f>SUM(E134:E153)</f>
        <v>3378.25</v>
      </c>
      <c r="F154" s="61"/>
      <c r="G154" s="112">
        <f t="shared" ref="G154:Q154" si="14">SUM(G134:G153)</f>
        <v>0</v>
      </c>
      <c r="H154" s="112">
        <f t="shared" si="14"/>
        <v>0</v>
      </c>
      <c r="I154" s="112">
        <f t="shared" si="14"/>
        <v>0</v>
      </c>
      <c r="J154" s="112">
        <f t="shared" si="14"/>
        <v>0</v>
      </c>
      <c r="K154" s="112">
        <f t="shared" si="14"/>
        <v>73</v>
      </c>
      <c r="L154" s="112">
        <f t="shared" si="14"/>
        <v>0</v>
      </c>
      <c r="M154" s="112">
        <f t="shared" si="14"/>
        <v>0</v>
      </c>
      <c r="N154" s="112">
        <f t="shared" si="14"/>
        <v>743.25</v>
      </c>
      <c r="O154" s="112">
        <f t="shared" si="14"/>
        <v>602</v>
      </c>
      <c r="P154" s="112">
        <f t="shared" si="14"/>
        <v>225</v>
      </c>
      <c r="Q154" s="112">
        <f t="shared" si="14"/>
        <v>1735</v>
      </c>
      <c r="R154" s="112">
        <f t="shared" si="12"/>
        <v>3378.25</v>
      </c>
      <c r="S154" s="47"/>
      <c r="T154" s="73">
        <f t="shared" si="13"/>
        <v>1</v>
      </c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1:59" s="129" customFormat="1" ht="33" customHeight="1" x14ac:dyDescent="0.25">
      <c r="A155" s="181" t="s">
        <v>29</v>
      </c>
      <c r="B155" s="114"/>
      <c r="C155" s="114"/>
      <c r="D155" s="187"/>
      <c r="E155" s="122">
        <f>+E75+E90+E122+E131+E154</f>
        <v>87194.68</v>
      </c>
      <c r="F155" s="127"/>
      <c r="G155" s="122">
        <f t="shared" ref="G155:R155" si="15">+G75+G90+G122+G131+G154</f>
        <v>0</v>
      </c>
      <c r="H155" s="122">
        <f t="shared" si="15"/>
        <v>3849</v>
      </c>
      <c r="I155" s="122">
        <f t="shared" si="15"/>
        <v>0</v>
      </c>
      <c r="J155" s="122">
        <f t="shared" si="15"/>
        <v>2842.21</v>
      </c>
      <c r="K155" s="122">
        <f t="shared" si="15"/>
        <v>5119.57</v>
      </c>
      <c r="L155" s="122">
        <f t="shared" si="15"/>
        <v>1454.4499999999998</v>
      </c>
      <c r="M155" s="122">
        <f t="shared" si="15"/>
        <v>11241</v>
      </c>
      <c r="N155" s="122">
        <f t="shared" si="15"/>
        <v>2840.25</v>
      </c>
      <c r="O155" s="122">
        <f t="shared" si="15"/>
        <v>2366.58</v>
      </c>
      <c r="P155" s="122">
        <f t="shared" si="15"/>
        <v>10339.89</v>
      </c>
      <c r="Q155" s="122">
        <f t="shared" si="15"/>
        <v>47141.73</v>
      </c>
      <c r="R155" s="122">
        <f t="shared" si="15"/>
        <v>87194.68</v>
      </c>
      <c r="S155" s="128"/>
      <c r="T155" s="121">
        <f t="shared" si="13"/>
        <v>1</v>
      </c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</row>
    <row r="156" spans="1:59" s="31" customFormat="1" ht="8.25" customHeight="1" x14ac:dyDescent="0.25">
      <c r="A156" s="175"/>
      <c r="C156" s="33"/>
      <c r="D156" s="188"/>
      <c r="E156" s="188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47"/>
      <c r="S156" s="33"/>
      <c r="T156" s="33"/>
    </row>
    <row r="157" spans="1:59" s="31" customFormat="1" x14ac:dyDescent="0.25">
      <c r="A157" s="175"/>
      <c r="D157" s="175"/>
      <c r="E157" s="175"/>
      <c r="R157" s="43"/>
    </row>
    <row r="158" spans="1:59" s="31" customFormat="1" x14ac:dyDescent="0.25">
      <c r="A158" s="175"/>
      <c r="D158" s="175"/>
      <c r="E158" s="191"/>
      <c r="R158" s="43"/>
    </row>
    <row r="159" spans="1:59" s="31" customFormat="1" x14ac:dyDescent="0.25">
      <c r="A159" s="175"/>
      <c r="D159" s="175"/>
      <c r="E159" s="175"/>
      <c r="R159" s="43"/>
    </row>
    <row r="160" spans="1:59" s="31" customFormat="1" x14ac:dyDescent="0.25">
      <c r="A160" s="175"/>
      <c r="D160" s="175"/>
      <c r="E160" s="175"/>
      <c r="R160" s="43"/>
    </row>
    <row r="161" spans="1:18" s="31" customFormat="1" x14ac:dyDescent="0.25">
      <c r="A161" s="175"/>
      <c r="D161" s="175"/>
      <c r="E161" s="175"/>
      <c r="R161" s="43"/>
    </row>
    <row r="162" spans="1:18" s="31" customFormat="1" x14ac:dyDescent="0.25">
      <c r="A162" s="175"/>
      <c r="D162" s="175"/>
      <c r="E162" s="175"/>
      <c r="R162" s="43"/>
    </row>
    <row r="163" spans="1:18" s="31" customFormat="1" x14ac:dyDescent="0.25">
      <c r="A163" s="175"/>
      <c r="D163" s="175"/>
      <c r="E163" s="175"/>
      <c r="R163" s="43"/>
    </row>
    <row r="164" spans="1:18" s="31" customFormat="1" x14ac:dyDescent="0.25">
      <c r="A164" s="175"/>
      <c r="D164" s="175"/>
      <c r="E164" s="175"/>
      <c r="R164" s="43"/>
    </row>
    <row r="165" spans="1:18" s="31" customFormat="1" x14ac:dyDescent="0.25">
      <c r="A165" s="175"/>
      <c r="D165" s="175"/>
      <c r="E165" s="175"/>
      <c r="R165" s="43"/>
    </row>
    <row r="166" spans="1:18" s="31" customFormat="1" x14ac:dyDescent="0.25">
      <c r="A166" s="175"/>
      <c r="D166" s="175"/>
      <c r="E166" s="175"/>
      <c r="R166" s="43"/>
    </row>
    <row r="167" spans="1:18" s="31" customFormat="1" x14ac:dyDescent="0.25">
      <c r="A167" s="175"/>
      <c r="D167" s="175"/>
      <c r="E167" s="175"/>
      <c r="R167" s="43"/>
    </row>
    <row r="168" spans="1:18" s="31" customFormat="1" x14ac:dyDescent="0.25">
      <c r="A168" s="175"/>
      <c r="D168" s="175"/>
      <c r="E168" s="175"/>
      <c r="R168" s="43"/>
    </row>
    <row r="169" spans="1:18" s="31" customFormat="1" x14ac:dyDescent="0.25">
      <c r="A169" s="175"/>
      <c r="D169" s="175"/>
      <c r="E169" s="175"/>
      <c r="R169" s="43"/>
    </row>
    <row r="170" spans="1:18" s="31" customFormat="1" x14ac:dyDescent="0.25">
      <c r="A170" s="175"/>
      <c r="D170" s="175"/>
      <c r="E170" s="175"/>
      <c r="R170" s="43"/>
    </row>
    <row r="171" spans="1:18" s="31" customFormat="1" x14ac:dyDescent="0.25">
      <c r="A171" s="175"/>
      <c r="D171" s="175"/>
      <c r="E171" s="175"/>
      <c r="R171" s="43"/>
    </row>
    <row r="172" spans="1:18" s="31" customFormat="1" x14ac:dyDescent="0.25">
      <c r="A172" s="175"/>
      <c r="D172" s="175"/>
      <c r="E172" s="175"/>
      <c r="R172" s="43"/>
    </row>
    <row r="173" spans="1:18" s="31" customFormat="1" x14ac:dyDescent="0.25">
      <c r="A173" s="175"/>
      <c r="D173" s="175"/>
      <c r="E173" s="175"/>
      <c r="R173" s="43"/>
    </row>
    <row r="174" spans="1:18" s="31" customFormat="1" x14ac:dyDescent="0.25">
      <c r="A174" s="175"/>
      <c r="D174" s="175"/>
      <c r="E174" s="175"/>
      <c r="R174" s="43"/>
    </row>
    <row r="175" spans="1:18" s="31" customFormat="1" x14ac:dyDescent="0.25">
      <c r="A175" s="175"/>
      <c r="D175" s="175"/>
      <c r="E175" s="175"/>
      <c r="R175" s="43"/>
    </row>
    <row r="176" spans="1:18" s="31" customFormat="1" x14ac:dyDescent="0.25">
      <c r="A176" s="175"/>
      <c r="D176" s="175"/>
      <c r="E176" s="175"/>
      <c r="R176" s="43"/>
    </row>
    <row r="177" spans="1:18" s="31" customFormat="1" x14ac:dyDescent="0.25">
      <c r="A177" s="175"/>
      <c r="D177" s="175"/>
      <c r="E177" s="175"/>
      <c r="R177" s="43"/>
    </row>
    <row r="178" spans="1:18" s="31" customFormat="1" x14ac:dyDescent="0.25">
      <c r="A178" s="175"/>
      <c r="D178" s="175"/>
      <c r="E178" s="175"/>
      <c r="R178" s="43"/>
    </row>
    <row r="179" spans="1:18" s="31" customFormat="1" x14ac:dyDescent="0.25">
      <c r="A179" s="175"/>
      <c r="D179" s="175"/>
      <c r="E179" s="175"/>
      <c r="R179" s="43"/>
    </row>
    <row r="180" spans="1:18" s="31" customFormat="1" x14ac:dyDescent="0.25">
      <c r="A180" s="175"/>
      <c r="D180" s="175"/>
      <c r="E180" s="175"/>
      <c r="R180" s="43"/>
    </row>
    <row r="181" spans="1:18" s="31" customFormat="1" x14ac:dyDescent="0.25">
      <c r="A181" s="175"/>
      <c r="D181" s="175"/>
      <c r="E181" s="175"/>
      <c r="R181" s="43"/>
    </row>
    <row r="182" spans="1:18" s="31" customFormat="1" x14ac:dyDescent="0.25">
      <c r="A182" s="175"/>
      <c r="D182" s="175"/>
      <c r="E182" s="175"/>
      <c r="R182" s="43"/>
    </row>
    <row r="183" spans="1:18" s="31" customFormat="1" x14ac:dyDescent="0.25">
      <c r="A183" s="175"/>
      <c r="D183" s="175"/>
      <c r="E183" s="175"/>
      <c r="R183" s="43"/>
    </row>
    <row r="184" spans="1:18" s="31" customFormat="1" x14ac:dyDescent="0.25">
      <c r="A184" s="175"/>
      <c r="D184" s="175"/>
      <c r="E184" s="175"/>
      <c r="R184" s="43"/>
    </row>
    <row r="185" spans="1:18" s="31" customFormat="1" x14ac:dyDescent="0.25">
      <c r="A185" s="175"/>
      <c r="D185" s="175"/>
      <c r="E185" s="175"/>
      <c r="R185" s="43"/>
    </row>
    <row r="186" spans="1:18" s="31" customFormat="1" x14ac:dyDescent="0.25">
      <c r="A186" s="175"/>
      <c r="D186" s="175"/>
      <c r="E186" s="175"/>
      <c r="R186" s="43"/>
    </row>
    <row r="187" spans="1:18" s="31" customFormat="1" x14ac:dyDescent="0.25">
      <c r="A187" s="175"/>
      <c r="D187" s="175"/>
      <c r="E187" s="175"/>
      <c r="R187" s="43"/>
    </row>
    <row r="188" spans="1:18" s="31" customFormat="1" x14ac:dyDescent="0.25">
      <c r="A188" s="175"/>
      <c r="D188" s="175"/>
      <c r="E188" s="175"/>
      <c r="R188" s="43"/>
    </row>
    <row r="189" spans="1:18" s="31" customFormat="1" x14ac:dyDescent="0.25">
      <c r="A189" s="175"/>
      <c r="D189" s="175"/>
      <c r="E189" s="175"/>
      <c r="R189" s="43"/>
    </row>
    <row r="190" spans="1:18" s="31" customFormat="1" x14ac:dyDescent="0.25">
      <c r="A190" s="175"/>
      <c r="D190" s="175"/>
      <c r="E190" s="175"/>
      <c r="R190" s="43"/>
    </row>
    <row r="191" spans="1:18" s="31" customFormat="1" x14ac:dyDescent="0.25">
      <c r="A191" s="175"/>
      <c r="D191" s="175"/>
      <c r="E191" s="175"/>
      <c r="R191" s="43"/>
    </row>
    <row r="192" spans="1:18" s="31" customFormat="1" x14ac:dyDescent="0.25">
      <c r="A192" s="175"/>
      <c r="D192" s="175"/>
      <c r="E192" s="175"/>
      <c r="R192" s="43"/>
    </row>
    <row r="193" spans="1:18" s="31" customFormat="1" x14ac:dyDescent="0.25">
      <c r="A193" s="175"/>
      <c r="D193" s="175"/>
      <c r="E193" s="175"/>
      <c r="R193" s="43"/>
    </row>
    <row r="194" spans="1:18" s="31" customFormat="1" x14ac:dyDescent="0.25">
      <c r="A194" s="175"/>
      <c r="D194" s="175"/>
      <c r="E194" s="175"/>
      <c r="R194" s="43"/>
    </row>
    <row r="195" spans="1:18" s="31" customFormat="1" x14ac:dyDescent="0.25">
      <c r="A195" s="175"/>
      <c r="D195" s="175"/>
      <c r="E195" s="175"/>
      <c r="R195" s="43"/>
    </row>
    <row r="196" spans="1:18" s="31" customFormat="1" x14ac:dyDescent="0.25">
      <c r="A196" s="175"/>
      <c r="D196" s="175"/>
      <c r="E196" s="175"/>
      <c r="R196" s="43"/>
    </row>
    <row r="197" spans="1:18" s="31" customFormat="1" x14ac:dyDescent="0.25">
      <c r="A197" s="175"/>
      <c r="D197" s="175"/>
      <c r="E197" s="175"/>
      <c r="R197" s="43"/>
    </row>
    <row r="198" spans="1:18" s="31" customFormat="1" x14ac:dyDescent="0.25">
      <c r="A198" s="175"/>
      <c r="D198" s="175"/>
      <c r="E198" s="175"/>
      <c r="R198" s="43"/>
    </row>
    <row r="199" spans="1:18" s="31" customFormat="1" x14ac:dyDescent="0.25">
      <c r="A199" s="175"/>
      <c r="D199" s="175"/>
      <c r="E199" s="175"/>
      <c r="R199" s="43"/>
    </row>
    <row r="200" spans="1:18" s="31" customFormat="1" x14ac:dyDescent="0.25">
      <c r="A200" s="175"/>
      <c r="D200" s="175"/>
      <c r="E200" s="175"/>
      <c r="R200" s="43"/>
    </row>
    <row r="201" spans="1:18" s="31" customFormat="1" x14ac:dyDescent="0.25">
      <c r="A201" s="175"/>
      <c r="D201" s="175"/>
      <c r="E201" s="175"/>
      <c r="R201" s="43"/>
    </row>
    <row r="202" spans="1:18" s="31" customFormat="1" x14ac:dyDescent="0.25">
      <c r="A202" s="175"/>
      <c r="D202" s="175"/>
      <c r="E202" s="175"/>
      <c r="R202" s="43"/>
    </row>
    <row r="203" spans="1:18" s="31" customFormat="1" x14ac:dyDescent="0.25">
      <c r="A203" s="175"/>
      <c r="D203" s="175"/>
      <c r="E203" s="175"/>
      <c r="R203" s="43"/>
    </row>
    <row r="204" spans="1:18" s="31" customFormat="1" x14ac:dyDescent="0.25">
      <c r="A204" s="175"/>
      <c r="D204" s="175"/>
      <c r="E204" s="175"/>
      <c r="R204" s="43"/>
    </row>
    <row r="205" spans="1:18" s="31" customFormat="1" x14ac:dyDescent="0.25">
      <c r="A205" s="175"/>
      <c r="D205" s="175"/>
      <c r="E205" s="175"/>
      <c r="R205" s="43"/>
    </row>
    <row r="206" spans="1:18" s="31" customFormat="1" x14ac:dyDescent="0.25">
      <c r="A206" s="175"/>
      <c r="D206" s="175"/>
      <c r="E206" s="175"/>
      <c r="R206" s="43"/>
    </row>
    <row r="207" spans="1:18" s="31" customFormat="1" x14ac:dyDescent="0.25">
      <c r="A207" s="175"/>
      <c r="D207" s="175"/>
      <c r="E207" s="175"/>
      <c r="R207" s="43"/>
    </row>
    <row r="208" spans="1:18" s="31" customFormat="1" x14ac:dyDescent="0.25">
      <c r="A208" s="175"/>
      <c r="D208" s="175"/>
      <c r="E208" s="175"/>
      <c r="R208" s="43"/>
    </row>
    <row r="209" spans="1:18" s="31" customFormat="1" x14ac:dyDescent="0.25">
      <c r="A209" s="175"/>
      <c r="D209" s="175"/>
      <c r="E209" s="175"/>
      <c r="R209" s="43"/>
    </row>
    <row r="210" spans="1:18" s="31" customFormat="1" x14ac:dyDescent="0.25">
      <c r="A210" s="175"/>
      <c r="D210" s="175"/>
      <c r="E210" s="175"/>
      <c r="R210" s="43"/>
    </row>
    <row r="211" spans="1:18" s="31" customFormat="1" x14ac:dyDescent="0.25">
      <c r="A211" s="175"/>
      <c r="D211" s="175"/>
      <c r="E211" s="175"/>
      <c r="R211" s="43"/>
    </row>
    <row r="212" spans="1:18" s="31" customFormat="1" x14ac:dyDescent="0.25">
      <c r="A212" s="175"/>
      <c r="D212" s="175"/>
      <c r="E212" s="175"/>
      <c r="R212" s="43"/>
    </row>
    <row r="213" spans="1:18" s="31" customFormat="1" x14ac:dyDescent="0.25">
      <c r="A213" s="175"/>
      <c r="D213" s="175"/>
      <c r="E213" s="175"/>
      <c r="R213" s="43"/>
    </row>
    <row r="214" spans="1:18" s="31" customFormat="1" x14ac:dyDescent="0.25">
      <c r="A214" s="175"/>
      <c r="D214" s="175"/>
      <c r="E214" s="175"/>
      <c r="R214" s="43"/>
    </row>
    <row r="215" spans="1:18" s="31" customFormat="1" x14ac:dyDescent="0.25">
      <c r="A215" s="175"/>
      <c r="D215" s="175"/>
      <c r="E215" s="175"/>
      <c r="R215" s="43"/>
    </row>
    <row r="216" spans="1:18" s="31" customFormat="1" x14ac:dyDescent="0.25">
      <c r="A216" s="175"/>
      <c r="D216" s="175"/>
      <c r="E216" s="175"/>
      <c r="R216" s="43"/>
    </row>
    <row r="217" spans="1:18" s="31" customFormat="1" x14ac:dyDescent="0.25">
      <c r="A217" s="175"/>
      <c r="D217" s="175"/>
      <c r="E217" s="175"/>
      <c r="R217" s="43"/>
    </row>
    <row r="218" spans="1:18" s="31" customFormat="1" x14ac:dyDescent="0.25">
      <c r="A218" s="175"/>
      <c r="D218" s="175"/>
      <c r="E218" s="175"/>
      <c r="R218" s="43"/>
    </row>
    <row r="219" spans="1:18" s="31" customFormat="1" x14ac:dyDescent="0.25">
      <c r="A219" s="175"/>
      <c r="D219" s="175"/>
      <c r="E219" s="175"/>
      <c r="R219" s="43"/>
    </row>
    <row r="220" spans="1:18" s="31" customFormat="1" x14ac:dyDescent="0.25">
      <c r="A220" s="175"/>
      <c r="D220" s="175"/>
      <c r="E220" s="175"/>
      <c r="R220" s="43"/>
    </row>
    <row r="221" spans="1:18" s="31" customFormat="1" x14ac:dyDescent="0.25">
      <c r="A221" s="175"/>
      <c r="D221" s="175"/>
      <c r="E221" s="175"/>
      <c r="R221" s="43"/>
    </row>
    <row r="222" spans="1:18" s="31" customFormat="1" x14ac:dyDescent="0.25">
      <c r="A222" s="175"/>
      <c r="D222" s="175"/>
      <c r="E222" s="175"/>
      <c r="R222" s="43"/>
    </row>
    <row r="223" spans="1:18" s="31" customFormat="1" x14ac:dyDescent="0.25">
      <c r="A223" s="175"/>
      <c r="D223" s="175"/>
      <c r="E223" s="175"/>
      <c r="R223" s="43"/>
    </row>
    <row r="224" spans="1:18" s="31" customFormat="1" x14ac:dyDescent="0.25">
      <c r="A224" s="175"/>
      <c r="D224" s="175"/>
      <c r="E224" s="175"/>
      <c r="R224" s="43"/>
    </row>
    <row r="225" spans="1:18" s="31" customFormat="1" x14ac:dyDescent="0.25">
      <c r="A225" s="175"/>
      <c r="D225" s="175"/>
      <c r="E225" s="175"/>
      <c r="R225" s="43"/>
    </row>
    <row r="226" spans="1:18" s="31" customFormat="1" x14ac:dyDescent="0.25">
      <c r="A226" s="175"/>
      <c r="D226" s="175"/>
      <c r="E226" s="175"/>
      <c r="R226" s="43"/>
    </row>
    <row r="227" spans="1:18" s="31" customFormat="1" x14ac:dyDescent="0.25">
      <c r="A227" s="175"/>
      <c r="D227" s="175"/>
      <c r="E227" s="175"/>
      <c r="R227" s="43"/>
    </row>
    <row r="228" spans="1:18" s="31" customFormat="1" x14ac:dyDescent="0.25">
      <c r="A228" s="175"/>
      <c r="D228" s="175"/>
      <c r="E228" s="175"/>
      <c r="R228" s="43"/>
    </row>
    <row r="229" spans="1:18" s="31" customFormat="1" x14ac:dyDescent="0.25">
      <c r="A229" s="175"/>
      <c r="D229" s="175"/>
      <c r="E229" s="175"/>
      <c r="R229" s="43"/>
    </row>
    <row r="230" spans="1:18" s="31" customFormat="1" x14ac:dyDescent="0.25">
      <c r="A230" s="175"/>
      <c r="D230" s="175"/>
      <c r="E230" s="175"/>
      <c r="R230" s="43"/>
    </row>
    <row r="231" spans="1:18" s="31" customFormat="1" x14ac:dyDescent="0.25">
      <c r="A231" s="175"/>
      <c r="D231" s="175"/>
      <c r="E231" s="175"/>
      <c r="R231" s="43"/>
    </row>
    <row r="232" spans="1:18" s="31" customFormat="1" x14ac:dyDescent="0.25">
      <c r="A232" s="175"/>
      <c r="D232" s="175"/>
      <c r="E232" s="175"/>
      <c r="R232" s="43"/>
    </row>
    <row r="233" spans="1:18" s="31" customFormat="1" x14ac:dyDescent="0.25">
      <c r="A233" s="175"/>
      <c r="D233" s="175"/>
      <c r="E233" s="175"/>
      <c r="R233" s="43"/>
    </row>
    <row r="234" spans="1:18" s="31" customFormat="1" x14ac:dyDescent="0.25">
      <c r="A234" s="175"/>
      <c r="D234" s="175"/>
      <c r="E234" s="175"/>
      <c r="R234" s="43"/>
    </row>
    <row r="235" spans="1:18" s="31" customFormat="1" x14ac:dyDescent="0.25">
      <c r="A235" s="175"/>
      <c r="D235" s="175"/>
      <c r="E235" s="175"/>
      <c r="R235" s="43"/>
    </row>
    <row r="236" spans="1:18" s="31" customFormat="1" x14ac:dyDescent="0.25">
      <c r="A236" s="175"/>
      <c r="D236" s="175"/>
      <c r="E236" s="175"/>
      <c r="R236" s="43"/>
    </row>
    <row r="237" spans="1:18" s="31" customFormat="1" x14ac:dyDescent="0.25">
      <c r="A237" s="175"/>
      <c r="D237" s="175"/>
      <c r="E237" s="175"/>
      <c r="R237" s="43"/>
    </row>
    <row r="238" spans="1:18" s="31" customFormat="1" x14ac:dyDescent="0.25">
      <c r="A238" s="175"/>
      <c r="D238" s="175"/>
      <c r="E238" s="175"/>
      <c r="R238" s="43"/>
    </row>
    <row r="239" spans="1:18" s="31" customFormat="1" x14ac:dyDescent="0.25">
      <c r="A239" s="175"/>
      <c r="D239" s="175"/>
      <c r="E239" s="175"/>
      <c r="R239" s="43"/>
    </row>
    <row r="240" spans="1:18" s="31" customFormat="1" x14ac:dyDescent="0.25">
      <c r="A240" s="175"/>
      <c r="D240" s="175"/>
      <c r="E240" s="175"/>
      <c r="R240" s="43"/>
    </row>
    <row r="241" spans="1:18" s="31" customFormat="1" x14ac:dyDescent="0.25">
      <c r="A241" s="175"/>
      <c r="D241" s="175"/>
      <c r="E241" s="175"/>
      <c r="R241" s="43"/>
    </row>
    <row r="242" spans="1:18" s="31" customFormat="1" x14ac:dyDescent="0.25">
      <c r="A242" s="175"/>
      <c r="D242" s="175"/>
      <c r="E242" s="175"/>
      <c r="R242" s="43"/>
    </row>
    <row r="243" spans="1:18" s="31" customFormat="1" x14ac:dyDescent="0.25">
      <c r="A243" s="175"/>
      <c r="D243" s="175"/>
      <c r="E243" s="175"/>
      <c r="R243" s="43"/>
    </row>
    <row r="244" spans="1:18" s="31" customFormat="1" x14ac:dyDescent="0.25">
      <c r="A244" s="175"/>
      <c r="D244" s="175"/>
      <c r="E244" s="175"/>
      <c r="R244" s="43"/>
    </row>
    <row r="245" spans="1:18" s="31" customFormat="1" x14ac:dyDescent="0.25">
      <c r="A245" s="175"/>
      <c r="D245" s="175"/>
      <c r="E245" s="175"/>
      <c r="R245" s="43"/>
    </row>
    <row r="246" spans="1:18" s="31" customFormat="1" x14ac:dyDescent="0.25">
      <c r="A246" s="175"/>
      <c r="D246" s="175"/>
      <c r="E246" s="175"/>
      <c r="R246" s="43"/>
    </row>
    <row r="247" spans="1:18" s="31" customFormat="1" x14ac:dyDescent="0.25">
      <c r="A247" s="175"/>
      <c r="D247" s="175"/>
      <c r="E247" s="175"/>
      <c r="R247" s="43"/>
    </row>
    <row r="248" spans="1:18" s="31" customFormat="1" x14ac:dyDescent="0.25">
      <c r="A248" s="175"/>
      <c r="D248" s="175"/>
      <c r="E248" s="175"/>
      <c r="R248" s="43"/>
    </row>
    <row r="249" spans="1:18" s="31" customFormat="1" x14ac:dyDescent="0.25">
      <c r="A249" s="175"/>
      <c r="D249" s="175"/>
      <c r="E249" s="175"/>
      <c r="R249" s="43"/>
    </row>
    <row r="250" spans="1:18" s="31" customFormat="1" x14ac:dyDescent="0.25">
      <c r="A250" s="175"/>
      <c r="D250" s="175"/>
      <c r="E250" s="175"/>
      <c r="R250" s="43"/>
    </row>
    <row r="251" spans="1:18" s="31" customFormat="1" x14ac:dyDescent="0.25">
      <c r="A251" s="175"/>
      <c r="D251" s="175"/>
      <c r="E251" s="175"/>
      <c r="R251" s="43"/>
    </row>
    <row r="252" spans="1:18" s="31" customFormat="1" x14ac:dyDescent="0.25">
      <c r="A252" s="175"/>
      <c r="D252" s="175"/>
      <c r="E252" s="175"/>
      <c r="R252" s="43"/>
    </row>
    <row r="253" spans="1:18" s="31" customFormat="1" x14ac:dyDescent="0.25">
      <c r="A253" s="175"/>
      <c r="D253" s="175"/>
      <c r="E253" s="175"/>
      <c r="R253" s="43"/>
    </row>
    <row r="254" spans="1:18" s="31" customFormat="1" x14ac:dyDescent="0.25">
      <c r="A254" s="175"/>
      <c r="D254" s="175"/>
      <c r="E254" s="175"/>
      <c r="R254" s="43"/>
    </row>
    <row r="255" spans="1:18" s="31" customFormat="1" x14ac:dyDescent="0.25">
      <c r="A255" s="175"/>
      <c r="D255" s="175"/>
      <c r="E255" s="175"/>
      <c r="R255" s="43"/>
    </row>
    <row r="256" spans="1:18" s="31" customFormat="1" x14ac:dyDescent="0.25">
      <c r="A256" s="175"/>
      <c r="D256" s="175"/>
      <c r="E256" s="175"/>
      <c r="R256" s="43"/>
    </row>
    <row r="257" spans="1:18" s="31" customFormat="1" x14ac:dyDescent="0.25">
      <c r="A257" s="175"/>
      <c r="D257" s="175"/>
      <c r="E257" s="175"/>
      <c r="R257" s="43"/>
    </row>
    <row r="258" spans="1:18" s="31" customFormat="1" x14ac:dyDescent="0.25">
      <c r="A258" s="175"/>
      <c r="D258" s="175"/>
      <c r="E258" s="175"/>
      <c r="R258" s="43"/>
    </row>
    <row r="259" spans="1:18" s="31" customFormat="1" x14ac:dyDescent="0.25">
      <c r="A259" s="175"/>
      <c r="D259" s="175"/>
      <c r="E259" s="175"/>
      <c r="R259" s="43"/>
    </row>
    <row r="260" spans="1:18" s="31" customFormat="1" x14ac:dyDescent="0.25">
      <c r="A260" s="175"/>
      <c r="D260" s="175"/>
      <c r="E260" s="175"/>
      <c r="R260" s="43"/>
    </row>
    <row r="261" spans="1:18" s="31" customFormat="1" x14ac:dyDescent="0.25">
      <c r="A261" s="175"/>
      <c r="D261" s="175"/>
      <c r="E261" s="175"/>
      <c r="R261" s="43"/>
    </row>
    <row r="262" spans="1:18" s="31" customFormat="1" x14ac:dyDescent="0.25">
      <c r="A262" s="175"/>
      <c r="D262" s="175"/>
      <c r="E262" s="175"/>
      <c r="R262" s="43"/>
    </row>
    <row r="263" spans="1:18" s="31" customFormat="1" x14ac:dyDescent="0.25">
      <c r="A263" s="175"/>
      <c r="D263" s="175"/>
      <c r="E263" s="175"/>
      <c r="R263" s="43"/>
    </row>
    <row r="264" spans="1:18" s="31" customFormat="1" x14ac:dyDescent="0.25">
      <c r="A264" s="175"/>
      <c r="D264" s="175"/>
      <c r="E264" s="175"/>
      <c r="R264" s="43"/>
    </row>
    <row r="265" spans="1:18" s="31" customFormat="1" x14ac:dyDescent="0.25">
      <c r="A265" s="175"/>
      <c r="D265" s="175"/>
      <c r="E265" s="175"/>
      <c r="R265" s="43"/>
    </row>
    <row r="266" spans="1:18" s="31" customFormat="1" x14ac:dyDescent="0.25">
      <c r="A266" s="175"/>
      <c r="D266" s="175"/>
      <c r="E266" s="175"/>
      <c r="R266" s="43"/>
    </row>
    <row r="267" spans="1:18" s="31" customFormat="1" x14ac:dyDescent="0.25">
      <c r="A267" s="175"/>
      <c r="D267" s="175"/>
      <c r="E267" s="175"/>
      <c r="R267" s="43"/>
    </row>
    <row r="268" spans="1:18" s="31" customFormat="1" x14ac:dyDescent="0.25">
      <c r="A268" s="175"/>
      <c r="D268" s="175"/>
      <c r="E268" s="175"/>
      <c r="R268" s="43"/>
    </row>
    <row r="269" spans="1:18" s="31" customFormat="1" x14ac:dyDescent="0.25">
      <c r="A269" s="175"/>
      <c r="D269" s="175"/>
      <c r="E269" s="175"/>
      <c r="R269" s="43"/>
    </row>
    <row r="270" spans="1:18" s="31" customFormat="1" x14ac:dyDescent="0.25">
      <c r="A270" s="175"/>
      <c r="D270" s="175"/>
      <c r="E270" s="175"/>
      <c r="R270" s="43"/>
    </row>
    <row r="271" spans="1:18" s="31" customFormat="1" x14ac:dyDescent="0.25">
      <c r="A271" s="175"/>
      <c r="D271" s="175"/>
      <c r="E271" s="175"/>
      <c r="R271" s="43"/>
    </row>
    <row r="272" spans="1:18" s="31" customFormat="1" x14ac:dyDescent="0.25">
      <c r="A272" s="175"/>
      <c r="D272" s="175"/>
      <c r="E272" s="175"/>
      <c r="R272" s="43"/>
    </row>
    <row r="273" spans="1:18" s="31" customFormat="1" x14ac:dyDescent="0.25">
      <c r="A273" s="175"/>
      <c r="D273" s="175"/>
      <c r="E273" s="175"/>
      <c r="R273" s="43"/>
    </row>
    <row r="274" spans="1:18" s="31" customFormat="1" x14ac:dyDescent="0.25">
      <c r="A274" s="175"/>
      <c r="D274" s="175"/>
      <c r="E274" s="175"/>
      <c r="R274" s="43"/>
    </row>
    <row r="275" spans="1:18" s="31" customFormat="1" x14ac:dyDescent="0.25">
      <c r="A275" s="175"/>
      <c r="D275" s="175"/>
      <c r="E275" s="175"/>
      <c r="R275" s="43"/>
    </row>
    <row r="276" spans="1:18" s="31" customFormat="1" x14ac:dyDescent="0.25">
      <c r="A276" s="175"/>
      <c r="D276" s="175"/>
      <c r="E276" s="175"/>
      <c r="R276" s="43"/>
    </row>
    <row r="277" spans="1:18" s="31" customFormat="1" x14ac:dyDescent="0.25">
      <c r="A277" s="175"/>
      <c r="D277" s="175"/>
      <c r="E277" s="175"/>
      <c r="R277" s="43"/>
    </row>
    <row r="278" spans="1:18" s="31" customFormat="1" x14ac:dyDescent="0.25">
      <c r="A278" s="175"/>
      <c r="D278" s="175"/>
      <c r="E278" s="175"/>
      <c r="R278" s="43"/>
    </row>
    <row r="279" spans="1:18" s="31" customFormat="1" x14ac:dyDescent="0.25">
      <c r="A279" s="175"/>
      <c r="D279" s="175"/>
      <c r="E279" s="175"/>
      <c r="R279" s="43"/>
    </row>
    <row r="280" spans="1:18" s="31" customFormat="1" x14ac:dyDescent="0.25">
      <c r="A280" s="175"/>
      <c r="D280" s="175"/>
      <c r="E280" s="175"/>
      <c r="R280" s="43"/>
    </row>
    <row r="281" spans="1:18" s="31" customFormat="1" x14ac:dyDescent="0.25">
      <c r="A281" s="175"/>
      <c r="D281" s="175"/>
      <c r="E281" s="175"/>
      <c r="R281" s="43"/>
    </row>
    <row r="282" spans="1:18" s="31" customFormat="1" x14ac:dyDescent="0.25">
      <c r="A282" s="175"/>
      <c r="D282" s="175"/>
      <c r="E282" s="175"/>
      <c r="R282" s="43"/>
    </row>
    <row r="283" spans="1:18" s="31" customFormat="1" x14ac:dyDescent="0.25">
      <c r="A283" s="175"/>
      <c r="D283" s="175"/>
      <c r="E283" s="175"/>
      <c r="R283" s="43"/>
    </row>
    <row r="284" spans="1:18" s="31" customFormat="1" x14ac:dyDescent="0.25">
      <c r="A284" s="175"/>
      <c r="D284" s="175"/>
      <c r="E284" s="175"/>
      <c r="R284" s="43"/>
    </row>
    <row r="285" spans="1:18" s="31" customFormat="1" x14ac:dyDescent="0.25">
      <c r="A285" s="175"/>
      <c r="D285" s="175"/>
      <c r="E285" s="175"/>
      <c r="R285" s="43"/>
    </row>
    <row r="286" spans="1:18" s="31" customFormat="1" x14ac:dyDescent="0.25">
      <c r="A286" s="175"/>
      <c r="D286" s="175"/>
      <c r="E286" s="175"/>
      <c r="R286" s="43"/>
    </row>
    <row r="287" spans="1:18" s="31" customFormat="1" x14ac:dyDescent="0.25">
      <c r="A287" s="175"/>
      <c r="D287" s="175"/>
      <c r="E287" s="175"/>
      <c r="R287" s="43"/>
    </row>
    <row r="288" spans="1:18" s="31" customFormat="1" x14ac:dyDescent="0.25">
      <c r="A288" s="175"/>
      <c r="D288" s="175"/>
      <c r="E288" s="175"/>
      <c r="R288" s="43"/>
    </row>
    <row r="289" spans="1:18" s="31" customFormat="1" x14ac:dyDescent="0.25">
      <c r="A289" s="175"/>
      <c r="D289" s="175"/>
      <c r="E289" s="175"/>
      <c r="R289" s="43"/>
    </row>
    <row r="290" spans="1:18" s="31" customFormat="1" x14ac:dyDescent="0.25">
      <c r="A290" s="175"/>
      <c r="D290" s="175"/>
      <c r="E290" s="175"/>
      <c r="R290" s="43"/>
    </row>
    <row r="291" spans="1:18" s="31" customFormat="1" x14ac:dyDescent="0.25">
      <c r="A291" s="175"/>
      <c r="D291" s="175"/>
      <c r="E291" s="175"/>
      <c r="R291" s="43"/>
    </row>
    <row r="292" spans="1:18" s="31" customFormat="1" x14ac:dyDescent="0.25">
      <c r="A292" s="175"/>
      <c r="D292" s="175"/>
      <c r="E292" s="175"/>
      <c r="R292" s="43"/>
    </row>
    <row r="293" spans="1:18" s="31" customFormat="1" x14ac:dyDescent="0.25">
      <c r="A293" s="175"/>
      <c r="D293" s="175"/>
      <c r="E293" s="175"/>
      <c r="R293" s="43"/>
    </row>
    <row r="294" spans="1:18" s="31" customFormat="1" x14ac:dyDescent="0.25">
      <c r="A294" s="175"/>
      <c r="D294" s="175"/>
      <c r="E294" s="175"/>
      <c r="R294" s="43"/>
    </row>
    <row r="295" spans="1:18" s="31" customFormat="1" x14ac:dyDescent="0.25">
      <c r="A295" s="175"/>
      <c r="D295" s="175"/>
      <c r="E295" s="175"/>
      <c r="R295" s="43"/>
    </row>
    <row r="296" spans="1:18" s="31" customFormat="1" x14ac:dyDescent="0.25">
      <c r="A296" s="175"/>
      <c r="D296" s="175"/>
      <c r="E296" s="175"/>
      <c r="R296" s="43"/>
    </row>
    <row r="297" spans="1:18" s="31" customFormat="1" x14ac:dyDescent="0.25">
      <c r="A297" s="175"/>
      <c r="D297" s="175"/>
      <c r="E297" s="175"/>
      <c r="R297" s="43"/>
    </row>
    <row r="298" spans="1:18" s="31" customFormat="1" x14ac:dyDescent="0.25">
      <c r="A298" s="175"/>
      <c r="D298" s="175"/>
      <c r="E298" s="175"/>
      <c r="R298" s="43"/>
    </row>
    <row r="299" spans="1:18" s="31" customFormat="1" x14ac:dyDescent="0.25">
      <c r="A299" s="175"/>
      <c r="D299" s="175"/>
      <c r="E299" s="175"/>
      <c r="R299" s="43"/>
    </row>
    <row r="300" spans="1:18" s="31" customFormat="1" x14ac:dyDescent="0.25">
      <c r="A300" s="175"/>
      <c r="D300" s="175"/>
      <c r="E300" s="175"/>
      <c r="R300" s="43"/>
    </row>
    <row r="301" spans="1:18" s="31" customFormat="1" x14ac:dyDescent="0.25">
      <c r="A301" s="175"/>
      <c r="D301" s="175"/>
      <c r="E301" s="175"/>
      <c r="R301" s="43"/>
    </row>
    <row r="302" spans="1:18" s="31" customFormat="1" x14ac:dyDescent="0.25">
      <c r="A302" s="175"/>
      <c r="D302" s="175"/>
      <c r="E302" s="175"/>
      <c r="R302" s="43"/>
    </row>
    <row r="303" spans="1:18" s="31" customFormat="1" x14ac:dyDescent="0.25">
      <c r="A303" s="175"/>
      <c r="D303" s="175"/>
      <c r="E303" s="175"/>
      <c r="R303" s="43"/>
    </row>
    <row r="304" spans="1:18" s="31" customFormat="1" x14ac:dyDescent="0.25">
      <c r="A304" s="175"/>
      <c r="D304" s="175"/>
      <c r="E304" s="175"/>
      <c r="R304" s="43"/>
    </row>
    <row r="305" spans="1:18" s="31" customFormat="1" x14ac:dyDescent="0.25">
      <c r="A305" s="175"/>
      <c r="D305" s="175"/>
      <c r="E305" s="175"/>
      <c r="R305" s="43"/>
    </row>
    <row r="306" spans="1:18" s="31" customFormat="1" x14ac:dyDescent="0.25">
      <c r="A306" s="175"/>
      <c r="D306" s="175"/>
      <c r="E306" s="175"/>
      <c r="R306" s="43"/>
    </row>
    <row r="307" spans="1:18" s="31" customFormat="1" x14ac:dyDescent="0.25">
      <c r="A307" s="175"/>
      <c r="D307" s="175"/>
      <c r="E307" s="175"/>
      <c r="R307" s="43"/>
    </row>
    <row r="308" spans="1:18" s="31" customFormat="1" x14ac:dyDescent="0.25">
      <c r="A308" s="175"/>
      <c r="D308" s="175"/>
      <c r="E308" s="175"/>
      <c r="R308" s="43"/>
    </row>
    <row r="309" spans="1:18" s="31" customFormat="1" x14ac:dyDescent="0.25">
      <c r="A309" s="175"/>
      <c r="D309" s="175"/>
      <c r="E309" s="175"/>
      <c r="R309" s="43"/>
    </row>
    <row r="310" spans="1:18" s="31" customFormat="1" x14ac:dyDescent="0.25">
      <c r="A310" s="175"/>
      <c r="D310" s="175"/>
      <c r="E310" s="175"/>
      <c r="R310" s="43"/>
    </row>
    <row r="311" spans="1:18" s="31" customFormat="1" x14ac:dyDescent="0.25">
      <c r="A311" s="175"/>
      <c r="D311" s="175"/>
      <c r="E311" s="175"/>
      <c r="R311" s="43"/>
    </row>
    <row r="312" spans="1:18" s="31" customFormat="1" x14ac:dyDescent="0.25">
      <c r="A312" s="175"/>
      <c r="D312" s="175"/>
      <c r="E312" s="175"/>
      <c r="R312" s="43"/>
    </row>
    <row r="313" spans="1:18" s="31" customFormat="1" x14ac:dyDescent="0.25">
      <c r="A313" s="175"/>
      <c r="D313" s="175"/>
      <c r="E313" s="175"/>
      <c r="R313" s="43"/>
    </row>
    <row r="314" spans="1:18" s="31" customFormat="1" x14ac:dyDescent="0.25">
      <c r="A314" s="175"/>
      <c r="D314" s="175"/>
      <c r="E314" s="175"/>
      <c r="R314" s="43"/>
    </row>
    <row r="315" spans="1:18" s="31" customFormat="1" x14ac:dyDescent="0.25">
      <c r="A315" s="175"/>
      <c r="D315" s="175"/>
      <c r="E315" s="175"/>
      <c r="R315" s="43"/>
    </row>
    <row r="316" spans="1:18" s="31" customFormat="1" x14ac:dyDescent="0.25">
      <c r="A316" s="175"/>
      <c r="D316" s="175"/>
      <c r="E316" s="175"/>
      <c r="R316" s="43"/>
    </row>
    <row r="317" spans="1:18" s="31" customFormat="1" x14ac:dyDescent="0.25">
      <c r="A317" s="175"/>
      <c r="D317" s="175"/>
      <c r="E317" s="175"/>
      <c r="R317" s="43"/>
    </row>
    <row r="318" spans="1:18" s="31" customFormat="1" x14ac:dyDescent="0.25">
      <c r="A318" s="175"/>
      <c r="D318" s="175"/>
      <c r="E318" s="175"/>
      <c r="R318" s="43"/>
    </row>
    <row r="319" spans="1:18" s="31" customFormat="1" x14ac:dyDescent="0.25">
      <c r="A319" s="175"/>
      <c r="D319" s="175"/>
      <c r="E319" s="175"/>
      <c r="R319" s="43"/>
    </row>
    <row r="320" spans="1:18" s="31" customFormat="1" x14ac:dyDescent="0.25">
      <c r="A320" s="175"/>
      <c r="D320" s="175"/>
      <c r="E320" s="175"/>
      <c r="R320" s="43"/>
    </row>
    <row r="321" spans="1:18" s="31" customFormat="1" x14ac:dyDescent="0.25">
      <c r="A321" s="175"/>
      <c r="D321" s="175"/>
      <c r="E321" s="175"/>
      <c r="R321" s="43"/>
    </row>
    <row r="322" spans="1:18" s="31" customFormat="1" x14ac:dyDescent="0.25">
      <c r="A322" s="175"/>
      <c r="D322" s="175"/>
      <c r="E322" s="175"/>
      <c r="R322" s="43"/>
    </row>
    <row r="323" spans="1:18" s="31" customFormat="1" x14ac:dyDescent="0.25">
      <c r="A323" s="175"/>
      <c r="D323" s="175"/>
      <c r="E323" s="175"/>
      <c r="R323" s="43"/>
    </row>
    <row r="324" spans="1:18" s="31" customFormat="1" x14ac:dyDescent="0.25">
      <c r="A324" s="175"/>
      <c r="D324" s="175"/>
      <c r="E324" s="175"/>
      <c r="R324" s="43"/>
    </row>
    <row r="325" spans="1:18" s="31" customFormat="1" x14ac:dyDescent="0.25">
      <c r="A325" s="175"/>
      <c r="D325" s="175"/>
      <c r="E325" s="175"/>
      <c r="R325" s="43"/>
    </row>
    <row r="326" spans="1:18" s="31" customFormat="1" x14ac:dyDescent="0.25">
      <c r="A326" s="175"/>
      <c r="D326" s="175"/>
      <c r="E326" s="175"/>
      <c r="R326" s="43"/>
    </row>
    <row r="327" spans="1:18" s="31" customFormat="1" x14ac:dyDescent="0.25">
      <c r="A327" s="175"/>
      <c r="D327" s="175"/>
      <c r="E327" s="175"/>
      <c r="R327" s="43"/>
    </row>
    <row r="328" spans="1:18" s="31" customFormat="1" x14ac:dyDescent="0.25">
      <c r="A328" s="175"/>
      <c r="D328" s="175"/>
      <c r="E328" s="175"/>
      <c r="R328" s="43"/>
    </row>
    <row r="329" spans="1:18" s="31" customFormat="1" x14ac:dyDescent="0.25">
      <c r="A329" s="175"/>
      <c r="D329" s="175"/>
      <c r="E329" s="175"/>
      <c r="R329" s="43"/>
    </row>
    <row r="330" spans="1:18" s="31" customFormat="1" x14ac:dyDescent="0.25">
      <c r="A330" s="175"/>
      <c r="D330" s="175"/>
      <c r="E330" s="175"/>
      <c r="R330" s="43"/>
    </row>
    <row r="331" spans="1:18" s="31" customFormat="1" x14ac:dyDescent="0.25">
      <c r="A331" s="175"/>
      <c r="D331" s="175"/>
      <c r="E331" s="175"/>
      <c r="R331" s="43"/>
    </row>
    <row r="332" spans="1:18" s="31" customFormat="1" x14ac:dyDescent="0.25">
      <c r="A332" s="175"/>
      <c r="D332" s="175"/>
      <c r="E332" s="175"/>
      <c r="R332" s="43"/>
    </row>
    <row r="333" spans="1:18" s="31" customFormat="1" x14ac:dyDescent="0.25">
      <c r="A333" s="175"/>
      <c r="D333" s="175"/>
      <c r="E333" s="175"/>
      <c r="R333" s="43"/>
    </row>
    <row r="334" spans="1:18" s="31" customFormat="1" x14ac:dyDescent="0.25">
      <c r="A334" s="175"/>
      <c r="D334" s="175"/>
      <c r="E334" s="175"/>
      <c r="R334" s="43"/>
    </row>
    <row r="335" spans="1:18" s="31" customFormat="1" x14ac:dyDescent="0.25">
      <c r="A335" s="175"/>
      <c r="D335" s="175"/>
      <c r="E335" s="175"/>
      <c r="R335" s="43"/>
    </row>
    <row r="336" spans="1:18" s="31" customFormat="1" x14ac:dyDescent="0.25">
      <c r="A336" s="175"/>
      <c r="D336" s="175"/>
      <c r="E336" s="175"/>
      <c r="R336" s="43"/>
    </row>
    <row r="337" spans="1:18" s="31" customFormat="1" x14ac:dyDescent="0.25">
      <c r="A337" s="175"/>
      <c r="D337" s="175"/>
      <c r="E337" s="175"/>
      <c r="R337" s="43"/>
    </row>
    <row r="338" spans="1:18" s="31" customFormat="1" x14ac:dyDescent="0.25">
      <c r="A338" s="175"/>
      <c r="D338" s="175"/>
      <c r="E338" s="175"/>
      <c r="R338" s="43"/>
    </row>
    <row r="339" spans="1:18" s="31" customFormat="1" x14ac:dyDescent="0.25">
      <c r="A339" s="175"/>
      <c r="D339" s="175"/>
      <c r="E339" s="175"/>
      <c r="R339" s="43"/>
    </row>
    <row r="340" spans="1:18" s="31" customFormat="1" x14ac:dyDescent="0.25">
      <c r="A340" s="175"/>
      <c r="D340" s="175"/>
      <c r="E340" s="175"/>
      <c r="R340" s="43"/>
    </row>
    <row r="341" spans="1:18" s="31" customFormat="1" x14ac:dyDescent="0.25">
      <c r="A341" s="175"/>
      <c r="D341" s="175"/>
      <c r="E341" s="175"/>
      <c r="R341" s="43"/>
    </row>
    <row r="342" spans="1:18" s="31" customFormat="1" x14ac:dyDescent="0.25">
      <c r="A342" s="175"/>
      <c r="D342" s="175"/>
      <c r="E342" s="175"/>
      <c r="R342" s="43"/>
    </row>
    <row r="343" spans="1:18" s="31" customFormat="1" x14ac:dyDescent="0.25">
      <c r="A343" s="175"/>
      <c r="D343" s="175"/>
      <c r="E343" s="175"/>
      <c r="R343" s="43"/>
    </row>
    <row r="344" spans="1:18" s="31" customFormat="1" x14ac:dyDescent="0.25">
      <c r="A344" s="175"/>
      <c r="D344" s="175"/>
      <c r="E344" s="175"/>
      <c r="R344" s="43"/>
    </row>
    <row r="345" spans="1:18" s="31" customFormat="1" x14ac:dyDescent="0.25">
      <c r="A345" s="175"/>
      <c r="D345" s="175"/>
      <c r="E345" s="175"/>
      <c r="R345" s="43"/>
    </row>
    <row r="346" spans="1:18" s="31" customFormat="1" x14ac:dyDescent="0.25">
      <c r="A346" s="175"/>
      <c r="D346" s="175"/>
      <c r="E346" s="175"/>
      <c r="R346" s="43"/>
    </row>
    <row r="347" spans="1:18" s="31" customFormat="1" x14ac:dyDescent="0.25">
      <c r="A347" s="175"/>
      <c r="D347" s="175"/>
      <c r="E347" s="175"/>
      <c r="R347" s="43"/>
    </row>
    <row r="348" spans="1:18" s="31" customFormat="1" x14ac:dyDescent="0.25">
      <c r="A348" s="175"/>
      <c r="D348" s="175"/>
      <c r="E348" s="175"/>
      <c r="R348" s="43"/>
    </row>
    <row r="349" spans="1:18" s="31" customFormat="1" x14ac:dyDescent="0.25">
      <c r="A349" s="175"/>
      <c r="D349" s="175"/>
      <c r="E349" s="175"/>
      <c r="R349" s="43"/>
    </row>
    <row r="350" spans="1:18" s="31" customFormat="1" x14ac:dyDescent="0.25">
      <c r="A350" s="175"/>
      <c r="D350" s="175"/>
      <c r="E350" s="175"/>
      <c r="R350" s="43"/>
    </row>
    <row r="351" spans="1:18" s="31" customFormat="1" x14ac:dyDescent="0.25">
      <c r="A351" s="175"/>
      <c r="D351" s="175"/>
      <c r="E351" s="175"/>
      <c r="R351" s="43"/>
    </row>
    <row r="352" spans="1:18" s="31" customFormat="1" x14ac:dyDescent="0.25">
      <c r="A352" s="175"/>
      <c r="D352" s="175"/>
      <c r="E352" s="175"/>
      <c r="R352" s="43"/>
    </row>
    <row r="353" spans="1:18" s="31" customFormat="1" x14ac:dyDescent="0.25">
      <c r="A353" s="175"/>
      <c r="D353" s="175"/>
      <c r="E353" s="175"/>
      <c r="R353" s="43"/>
    </row>
    <row r="354" spans="1:18" s="31" customFormat="1" x14ac:dyDescent="0.25">
      <c r="A354" s="175"/>
      <c r="D354" s="175"/>
      <c r="E354" s="175"/>
      <c r="R354" s="43"/>
    </row>
    <row r="355" spans="1:18" s="31" customFormat="1" x14ac:dyDescent="0.25">
      <c r="A355" s="175"/>
      <c r="D355" s="175"/>
      <c r="E355" s="175"/>
      <c r="R355" s="43"/>
    </row>
    <row r="356" spans="1:18" s="31" customFormat="1" x14ac:dyDescent="0.25">
      <c r="A356" s="175"/>
      <c r="D356" s="175"/>
      <c r="E356" s="175"/>
      <c r="R356" s="43"/>
    </row>
    <row r="357" spans="1:18" s="31" customFormat="1" x14ac:dyDescent="0.25">
      <c r="A357" s="175"/>
      <c r="D357" s="175"/>
      <c r="E357" s="175"/>
      <c r="R357" s="43"/>
    </row>
    <row r="358" spans="1:18" s="31" customFormat="1" x14ac:dyDescent="0.25">
      <c r="A358" s="175"/>
      <c r="D358" s="175"/>
      <c r="E358" s="175"/>
      <c r="R358" s="43"/>
    </row>
    <row r="359" spans="1:18" s="31" customFormat="1" x14ac:dyDescent="0.25">
      <c r="A359" s="175"/>
      <c r="D359" s="175"/>
      <c r="E359" s="175"/>
      <c r="R359" s="43"/>
    </row>
    <row r="360" spans="1:18" s="31" customFormat="1" x14ac:dyDescent="0.25">
      <c r="A360" s="175"/>
      <c r="D360" s="175"/>
      <c r="E360" s="175"/>
      <c r="R360" s="43"/>
    </row>
    <row r="361" spans="1:18" s="31" customFormat="1" x14ac:dyDescent="0.25">
      <c r="A361" s="175"/>
      <c r="D361" s="175"/>
      <c r="E361" s="175"/>
      <c r="R361" s="43"/>
    </row>
    <row r="362" spans="1:18" s="31" customFormat="1" x14ac:dyDescent="0.25">
      <c r="A362" s="175"/>
      <c r="D362" s="175"/>
      <c r="E362" s="175"/>
      <c r="R362" s="43"/>
    </row>
    <row r="363" spans="1:18" s="31" customFormat="1" x14ac:dyDescent="0.25">
      <c r="A363" s="175"/>
      <c r="D363" s="175"/>
      <c r="E363" s="175"/>
      <c r="R363" s="43"/>
    </row>
    <row r="364" spans="1:18" s="31" customFormat="1" x14ac:dyDescent="0.25">
      <c r="A364" s="175"/>
      <c r="D364" s="175"/>
      <c r="E364" s="175"/>
      <c r="R364" s="43"/>
    </row>
    <row r="365" spans="1:18" s="31" customFormat="1" x14ac:dyDescent="0.25">
      <c r="A365" s="175"/>
      <c r="D365" s="175"/>
      <c r="E365" s="175"/>
      <c r="R365" s="43"/>
    </row>
    <row r="366" spans="1:18" s="31" customFormat="1" x14ac:dyDescent="0.25">
      <c r="A366" s="175"/>
      <c r="D366" s="175"/>
      <c r="E366" s="175"/>
      <c r="R366" s="43"/>
    </row>
    <row r="367" spans="1:18" s="31" customFormat="1" x14ac:dyDescent="0.25">
      <c r="A367" s="175"/>
      <c r="D367" s="175"/>
      <c r="E367" s="175"/>
      <c r="R367" s="43"/>
    </row>
    <row r="368" spans="1:18" s="31" customFormat="1" x14ac:dyDescent="0.25">
      <c r="A368" s="175"/>
      <c r="D368" s="175"/>
      <c r="E368" s="175"/>
      <c r="R368" s="43"/>
    </row>
    <row r="369" spans="1:18" s="31" customFormat="1" x14ac:dyDescent="0.25">
      <c r="A369" s="175"/>
      <c r="D369" s="175"/>
      <c r="E369" s="175"/>
      <c r="R369" s="43"/>
    </row>
    <row r="370" spans="1:18" s="31" customFormat="1" x14ac:dyDescent="0.25">
      <c r="A370" s="175"/>
      <c r="D370" s="175"/>
      <c r="E370" s="175"/>
      <c r="R370" s="43"/>
    </row>
    <row r="371" spans="1:18" s="31" customFormat="1" x14ac:dyDescent="0.25">
      <c r="A371" s="175"/>
      <c r="D371" s="175"/>
      <c r="E371" s="175"/>
      <c r="R371" s="43"/>
    </row>
    <row r="372" spans="1:18" s="31" customFormat="1" x14ac:dyDescent="0.25">
      <c r="A372" s="175"/>
      <c r="D372" s="175"/>
      <c r="E372" s="175"/>
      <c r="R372" s="43"/>
    </row>
    <row r="373" spans="1:18" s="31" customFormat="1" x14ac:dyDescent="0.25">
      <c r="A373" s="175"/>
      <c r="D373" s="175"/>
      <c r="E373" s="175"/>
      <c r="R373" s="43"/>
    </row>
    <row r="374" spans="1:18" s="31" customFormat="1" x14ac:dyDescent="0.25">
      <c r="A374" s="175"/>
      <c r="D374" s="175"/>
      <c r="E374" s="175"/>
      <c r="R374" s="43"/>
    </row>
    <row r="375" spans="1:18" s="31" customFormat="1" x14ac:dyDescent="0.25">
      <c r="A375" s="175"/>
      <c r="D375" s="175"/>
      <c r="E375" s="175"/>
      <c r="R375" s="43"/>
    </row>
    <row r="376" spans="1:18" s="31" customFormat="1" x14ac:dyDescent="0.25">
      <c r="A376" s="175"/>
      <c r="D376" s="175"/>
      <c r="E376" s="175"/>
      <c r="R376" s="43"/>
    </row>
    <row r="377" spans="1:18" s="31" customFormat="1" x14ac:dyDescent="0.25">
      <c r="A377" s="175"/>
      <c r="D377" s="175"/>
      <c r="E377" s="175"/>
      <c r="R377" s="43"/>
    </row>
    <row r="378" spans="1:18" s="31" customFormat="1" x14ac:dyDescent="0.25">
      <c r="A378" s="175"/>
      <c r="D378" s="175"/>
      <c r="E378" s="175"/>
      <c r="R378" s="43"/>
    </row>
    <row r="379" spans="1:18" s="31" customFormat="1" x14ac:dyDescent="0.25">
      <c r="A379" s="175"/>
      <c r="D379" s="175"/>
      <c r="E379" s="175"/>
      <c r="R379" s="43"/>
    </row>
    <row r="380" spans="1:18" s="31" customFormat="1" x14ac:dyDescent="0.25">
      <c r="A380" s="175"/>
      <c r="D380" s="175"/>
      <c r="E380" s="175"/>
      <c r="R380" s="43"/>
    </row>
    <row r="381" spans="1:18" s="31" customFormat="1" x14ac:dyDescent="0.25">
      <c r="A381" s="175"/>
      <c r="D381" s="175"/>
      <c r="E381" s="175"/>
      <c r="R381" s="43"/>
    </row>
    <row r="382" spans="1:18" s="31" customFormat="1" x14ac:dyDescent="0.25">
      <c r="A382" s="175"/>
      <c r="D382" s="175"/>
      <c r="E382" s="175"/>
      <c r="R382" s="43"/>
    </row>
    <row r="383" spans="1:18" s="31" customFormat="1" x14ac:dyDescent="0.25">
      <c r="A383" s="175"/>
      <c r="D383" s="175"/>
      <c r="E383" s="175"/>
      <c r="R383" s="43"/>
    </row>
    <row r="384" spans="1:18" s="31" customFormat="1" x14ac:dyDescent="0.25">
      <c r="A384" s="175"/>
      <c r="D384" s="175"/>
      <c r="E384" s="175"/>
      <c r="R384" s="43"/>
    </row>
    <row r="385" spans="1:18" s="31" customFormat="1" x14ac:dyDescent="0.25">
      <c r="A385" s="175"/>
      <c r="D385" s="175"/>
      <c r="E385" s="175"/>
      <c r="R385" s="43"/>
    </row>
    <row r="386" spans="1:18" s="31" customFormat="1" x14ac:dyDescent="0.25">
      <c r="A386" s="175"/>
      <c r="D386" s="175"/>
      <c r="E386" s="175"/>
      <c r="R386" s="43"/>
    </row>
    <row r="387" spans="1:18" s="31" customFormat="1" x14ac:dyDescent="0.25">
      <c r="A387" s="175"/>
      <c r="D387" s="175"/>
      <c r="E387" s="175"/>
      <c r="R387" s="43"/>
    </row>
    <row r="388" spans="1:18" s="31" customFormat="1" x14ac:dyDescent="0.25">
      <c r="A388" s="175"/>
      <c r="D388" s="175"/>
      <c r="E388" s="175"/>
      <c r="R388" s="43"/>
    </row>
    <row r="389" spans="1:18" s="31" customFormat="1" x14ac:dyDescent="0.25">
      <c r="A389" s="175"/>
      <c r="D389" s="175"/>
      <c r="E389" s="175"/>
      <c r="R389" s="43"/>
    </row>
    <row r="390" spans="1:18" s="31" customFormat="1" x14ac:dyDescent="0.25">
      <c r="A390" s="175"/>
      <c r="D390" s="175"/>
      <c r="E390" s="175"/>
      <c r="R390" s="43"/>
    </row>
    <row r="391" spans="1:18" s="31" customFormat="1" x14ac:dyDescent="0.25">
      <c r="A391" s="175"/>
      <c r="D391" s="175"/>
      <c r="E391" s="175"/>
      <c r="R391" s="43"/>
    </row>
    <row r="392" spans="1:18" s="31" customFormat="1" x14ac:dyDescent="0.25">
      <c r="A392" s="175"/>
      <c r="D392" s="175"/>
      <c r="E392" s="175"/>
      <c r="R392" s="43"/>
    </row>
    <row r="393" spans="1:18" s="31" customFormat="1" x14ac:dyDescent="0.25">
      <c r="A393" s="175"/>
      <c r="D393" s="175"/>
      <c r="E393" s="175"/>
      <c r="R393" s="43"/>
    </row>
    <row r="394" spans="1:18" s="31" customFormat="1" x14ac:dyDescent="0.25">
      <c r="A394" s="175"/>
      <c r="D394" s="175"/>
      <c r="E394" s="175"/>
      <c r="R394" s="43"/>
    </row>
    <row r="395" spans="1:18" s="31" customFormat="1" x14ac:dyDescent="0.25">
      <c r="A395" s="175"/>
      <c r="D395" s="175"/>
      <c r="E395" s="175"/>
      <c r="R395" s="43"/>
    </row>
    <row r="396" spans="1:18" s="31" customFormat="1" x14ac:dyDescent="0.25">
      <c r="A396" s="175"/>
      <c r="D396" s="175"/>
      <c r="E396" s="175"/>
      <c r="R396" s="43"/>
    </row>
    <row r="397" spans="1:18" s="31" customFormat="1" x14ac:dyDescent="0.25">
      <c r="A397" s="175"/>
      <c r="D397" s="175"/>
      <c r="E397" s="175"/>
      <c r="R397" s="43"/>
    </row>
    <row r="398" spans="1:18" s="31" customFormat="1" x14ac:dyDescent="0.25">
      <c r="A398" s="175"/>
      <c r="D398" s="175"/>
      <c r="E398" s="175"/>
      <c r="R398" s="43"/>
    </row>
    <row r="399" spans="1:18" s="31" customFormat="1" x14ac:dyDescent="0.25">
      <c r="A399" s="175"/>
      <c r="D399" s="175"/>
      <c r="E399" s="175"/>
      <c r="R399" s="43"/>
    </row>
    <row r="400" spans="1:18" s="31" customFormat="1" x14ac:dyDescent="0.25">
      <c r="A400" s="175"/>
      <c r="D400" s="175"/>
      <c r="E400" s="175"/>
      <c r="R400" s="43"/>
    </row>
    <row r="401" spans="1:18" s="31" customFormat="1" x14ac:dyDescent="0.25">
      <c r="A401" s="175"/>
      <c r="D401" s="175"/>
      <c r="E401" s="175"/>
      <c r="R401" s="43"/>
    </row>
    <row r="402" spans="1:18" s="31" customFormat="1" x14ac:dyDescent="0.25">
      <c r="A402" s="175"/>
      <c r="D402" s="175"/>
      <c r="E402" s="175"/>
      <c r="R402" s="43"/>
    </row>
    <row r="403" spans="1:18" s="31" customFormat="1" x14ac:dyDescent="0.25">
      <c r="A403" s="175"/>
      <c r="D403" s="175"/>
      <c r="E403" s="175"/>
      <c r="R403" s="43"/>
    </row>
    <row r="404" spans="1:18" s="31" customFormat="1" x14ac:dyDescent="0.25">
      <c r="A404" s="175"/>
      <c r="D404" s="175"/>
      <c r="E404" s="175"/>
      <c r="R404" s="43"/>
    </row>
    <row r="405" spans="1:18" s="31" customFormat="1" x14ac:dyDescent="0.25">
      <c r="A405" s="175"/>
      <c r="D405" s="175"/>
      <c r="E405" s="175"/>
      <c r="R405" s="43"/>
    </row>
    <row r="406" spans="1:18" s="31" customFormat="1" x14ac:dyDescent="0.25">
      <c r="A406" s="175"/>
      <c r="D406" s="175"/>
      <c r="E406" s="175"/>
      <c r="R406" s="43"/>
    </row>
    <row r="407" spans="1:18" s="31" customFormat="1" x14ac:dyDescent="0.25">
      <c r="A407" s="175"/>
      <c r="D407" s="175"/>
      <c r="E407" s="175"/>
      <c r="R407" s="43"/>
    </row>
    <row r="408" spans="1:18" s="31" customFormat="1" x14ac:dyDescent="0.25">
      <c r="A408" s="175"/>
      <c r="D408" s="175"/>
      <c r="E408" s="175"/>
      <c r="R408" s="43"/>
    </row>
    <row r="409" spans="1:18" s="31" customFormat="1" x14ac:dyDescent="0.25">
      <c r="A409" s="175"/>
      <c r="D409" s="175"/>
      <c r="E409" s="175"/>
      <c r="R409" s="43"/>
    </row>
    <row r="410" spans="1:18" s="31" customFormat="1" x14ac:dyDescent="0.25">
      <c r="A410" s="175"/>
      <c r="D410" s="175"/>
      <c r="E410" s="175"/>
      <c r="R410" s="43"/>
    </row>
    <row r="411" spans="1:18" s="31" customFormat="1" x14ac:dyDescent="0.25">
      <c r="A411" s="175"/>
      <c r="D411" s="175"/>
      <c r="E411" s="175"/>
      <c r="R411" s="43"/>
    </row>
    <row r="412" spans="1:18" s="31" customFormat="1" x14ac:dyDescent="0.25">
      <c r="A412" s="175"/>
      <c r="D412" s="175"/>
      <c r="E412" s="175"/>
      <c r="R412" s="43"/>
    </row>
    <row r="413" spans="1:18" s="31" customFormat="1" x14ac:dyDescent="0.25">
      <c r="A413" s="175"/>
      <c r="D413" s="175"/>
      <c r="E413" s="175"/>
      <c r="R413" s="43"/>
    </row>
    <row r="414" spans="1:18" s="31" customFormat="1" x14ac:dyDescent="0.25">
      <c r="A414" s="175"/>
      <c r="D414" s="175"/>
      <c r="E414" s="175"/>
      <c r="R414" s="43"/>
    </row>
    <row r="415" spans="1:18" s="31" customFormat="1" x14ac:dyDescent="0.25">
      <c r="A415" s="175"/>
      <c r="D415" s="175"/>
      <c r="E415" s="175"/>
      <c r="R415" s="43"/>
    </row>
    <row r="416" spans="1:18" s="31" customFormat="1" x14ac:dyDescent="0.25">
      <c r="A416" s="175"/>
      <c r="D416" s="175"/>
      <c r="E416" s="175"/>
      <c r="R416" s="43"/>
    </row>
    <row r="417" spans="1:18" s="31" customFormat="1" x14ac:dyDescent="0.25">
      <c r="A417" s="175"/>
      <c r="D417" s="175"/>
      <c r="E417" s="175"/>
      <c r="R417" s="43"/>
    </row>
    <row r="418" spans="1:18" s="31" customFormat="1" x14ac:dyDescent="0.25">
      <c r="A418" s="175"/>
      <c r="D418" s="175"/>
      <c r="E418" s="175"/>
      <c r="R418" s="43"/>
    </row>
    <row r="419" spans="1:18" s="31" customFormat="1" x14ac:dyDescent="0.25">
      <c r="A419" s="175"/>
      <c r="D419" s="175"/>
      <c r="E419" s="175"/>
      <c r="R419" s="43"/>
    </row>
    <row r="420" spans="1:18" s="31" customFormat="1" x14ac:dyDescent="0.25">
      <c r="A420" s="175"/>
      <c r="D420" s="175"/>
      <c r="E420" s="175"/>
      <c r="R420" s="43"/>
    </row>
    <row r="421" spans="1:18" s="31" customFormat="1" x14ac:dyDescent="0.25">
      <c r="A421" s="175"/>
      <c r="D421" s="175"/>
      <c r="E421" s="175"/>
      <c r="R421" s="43"/>
    </row>
    <row r="422" spans="1:18" s="31" customFormat="1" x14ac:dyDescent="0.25">
      <c r="A422" s="175"/>
      <c r="D422" s="175"/>
      <c r="E422" s="175"/>
      <c r="R422" s="43"/>
    </row>
    <row r="423" spans="1:18" s="31" customFormat="1" x14ac:dyDescent="0.25">
      <c r="A423" s="175"/>
      <c r="D423" s="175"/>
      <c r="E423" s="175"/>
      <c r="R423" s="43"/>
    </row>
    <row r="424" spans="1:18" s="31" customFormat="1" x14ac:dyDescent="0.25">
      <c r="A424" s="175"/>
      <c r="D424" s="175"/>
      <c r="E424" s="175"/>
      <c r="R424" s="43"/>
    </row>
    <row r="425" spans="1:18" s="31" customFormat="1" x14ac:dyDescent="0.25">
      <c r="A425" s="175"/>
      <c r="D425" s="175"/>
      <c r="E425" s="175"/>
      <c r="R425" s="43"/>
    </row>
    <row r="426" spans="1:18" s="31" customFormat="1" x14ac:dyDescent="0.25">
      <c r="A426" s="175"/>
      <c r="D426" s="175"/>
      <c r="E426" s="175"/>
      <c r="R426" s="43"/>
    </row>
    <row r="427" spans="1:18" s="31" customFormat="1" x14ac:dyDescent="0.25">
      <c r="A427" s="175"/>
      <c r="D427" s="175"/>
      <c r="E427" s="175"/>
      <c r="R427" s="43"/>
    </row>
    <row r="428" spans="1:18" s="31" customFormat="1" x14ac:dyDescent="0.25">
      <c r="A428" s="175"/>
      <c r="D428" s="175"/>
      <c r="E428" s="175"/>
      <c r="R428" s="43"/>
    </row>
    <row r="429" spans="1:18" s="31" customFormat="1" x14ac:dyDescent="0.25">
      <c r="A429" s="175"/>
      <c r="D429" s="175"/>
      <c r="E429" s="175"/>
      <c r="R429" s="43"/>
    </row>
    <row r="430" spans="1:18" s="31" customFormat="1" x14ac:dyDescent="0.25">
      <c r="A430" s="175"/>
      <c r="D430" s="175"/>
      <c r="E430" s="175"/>
      <c r="R430" s="43"/>
    </row>
    <row r="431" spans="1:18" s="31" customFormat="1" x14ac:dyDescent="0.25">
      <c r="A431" s="175"/>
      <c r="D431" s="175"/>
      <c r="E431" s="175"/>
      <c r="R431" s="43"/>
    </row>
    <row r="432" spans="1:18" s="31" customFormat="1" x14ac:dyDescent="0.25">
      <c r="A432" s="175"/>
      <c r="D432" s="175"/>
      <c r="E432" s="175"/>
      <c r="R432" s="43"/>
    </row>
    <row r="433" spans="1:18" s="31" customFormat="1" x14ac:dyDescent="0.25">
      <c r="A433" s="175"/>
      <c r="D433" s="175"/>
      <c r="E433" s="175"/>
      <c r="R433" s="43"/>
    </row>
    <row r="434" spans="1:18" s="31" customFormat="1" x14ac:dyDescent="0.25">
      <c r="A434" s="175"/>
      <c r="D434" s="175"/>
      <c r="E434" s="175"/>
      <c r="R434" s="43"/>
    </row>
    <row r="435" spans="1:18" s="31" customFormat="1" x14ac:dyDescent="0.25">
      <c r="A435" s="175"/>
      <c r="D435" s="175"/>
      <c r="E435" s="175"/>
      <c r="R435" s="43"/>
    </row>
    <row r="436" spans="1:18" s="31" customFormat="1" x14ac:dyDescent="0.25">
      <c r="A436" s="175"/>
      <c r="D436" s="175"/>
      <c r="E436" s="175"/>
      <c r="R436" s="43"/>
    </row>
    <row r="437" spans="1:18" s="31" customFormat="1" x14ac:dyDescent="0.25">
      <c r="A437" s="175"/>
      <c r="D437" s="175"/>
      <c r="E437" s="175"/>
      <c r="R437" s="43"/>
    </row>
    <row r="438" spans="1:18" s="31" customFormat="1" x14ac:dyDescent="0.25">
      <c r="A438" s="175"/>
      <c r="D438" s="175"/>
      <c r="E438" s="175"/>
      <c r="R438" s="43"/>
    </row>
    <row r="439" spans="1:18" s="31" customFormat="1" x14ac:dyDescent="0.25">
      <c r="A439" s="175"/>
      <c r="D439" s="175"/>
      <c r="E439" s="175"/>
      <c r="R439" s="43"/>
    </row>
    <row r="440" spans="1:18" s="31" customFormat="1" x14ac:dyDescent="0.25">
      <c r="A440" s="175"/>
      <c r="D440" s="175"/>
      <c r="E440" s="175"/>
      <c r="R440" s="43"/>
    </row>
    <row r="441" spans="1:18" s="31" customFormat="1" x14ac:dyDescent="0.25">
      <c r="A441" s="175"/>
      <c r="D441" s="175"/>
      <c r="E441" s="175"/>
      <c r="R441" s="43"/>
    </row>
    <row r="442" spans="1:18" s="31" customFormat="1" x14ac:dyDescent="0.25">
      <c r="A442" s="175"/>
      <c r="D442" s="175"/>
      <c r="E442" s="175"/>
      <c r="R442" s="43"/>
    </row>
    <row r="443" spans="1:18" s="31" customFormat="1" x14ac:dyDescent="0.25">
      <c r="A443" s="175"/>
      <c r="D443" s="175"/>
      <c r="E443" s="175"/>
      <c r="R443" s="43"/>
    </row>
    <row r="444" spans="1:18" s="31" customFormat="1" x14ac:dyDescent="0.25">
      <c r="A444" s="175"/>
      <c r="D444" s="175"/>
      <c r="E444" s="175"/>
      <c r="R444" s="43"/>
    </row>
    <row r="445" spans="1:18" s="31" customFormat="1" x14ac:dyDescent="0.25">
      <c r="A445" s="175"/>
      <c r="D445" s="175"/>
      <c r="E445" s="175"/>
      <c r="R445" s="43"/>
    </row>
    <row r="446" spans="1:18" s="31" customFormat="1" x14ac:dyDescent="0.25">
      <c r="A446" s="175"/>
      <c r="D446" s="175"/>
      <c r="E446" s="175"/>
      <c r="R446" s="43"/>
    </row>
    <row r="447" spans="1:18" s="31" customFormat="1" x14ac:dyDescent="0.25">
      <c r="A447" s="175"/>
      <c r="D447" s="175"/>
      <c r="E447" s="175"/>
      <c r="R447" s="43"/>
    </row>
    <row r="448" spans="1:18" s="31" customFormat="1" x14ac:dyDescent="0.25">
      <c r="A448" s="175"/>
      <c r="D448" s="175"/>
      <c r="E448" s="175"/>
      <c r="R448" s="43"/>
    </row>
    <row r="449" spans="1:18" s="31" customFormat="1" x14ac:dyDescent="0.25">
      <c r="A449" s="175"/>
      <c r="D449" s="175"/>
      <c r="E449" s="175"/>
      <c r="R449" s="43"/>
    </row>
    <row r="450" spans="1:18" s="31" customFormat="1" x14ac:dyDescent="0.25">
      <c r="A450" s="175"/>
      <c r="D450" s="175"/>
      <c r="E450" s="175"/>
      <c r="R450" s="43"/>
    </row>
    <row r="451" spans="1:18" s="31" customFormat="1" x14ac:dyDescent="0.25">
      <c r="A451" s="175"/>
      <c r="D451" s="175"/>
      <c r="E451" s="175"/>
      <c r="R451" s="43"/>
    </row>
    <row r="452" spans="1:18" s="31" customFormat="1" x14ac:dyDescent="0.25">
      <c r="A452" s="175"/>
      <c r="D452" s="175"/>
      <c r="E452" s="175"/>
      <c r="R452" s="43"/>
    </row>
    <row r="453" spans="1:18" s="31" customFormat="1" x14ac:dyDescent="0.25">
      <c r="A453" s="175"/>
      <c r="D453" s="175"/>
      <c r="E453" s="175"/>
      <c r="R453" s="43"/>
    </row>
    <row r="454" spans="1:18" s="31" customFormat="1" x14ac:dyDescent="0.25">
      <c r="A454" s="175"/>
      <c r="D454" s="175"/>
      <c r="E454" s="175"/>
      <c r="R454" s="43"/>
    </row>
    <row r="455" spans="1:18" s="31" customFormat="1" x14ac:dyDescent="0.25">
      <c r="A455" s="175"/>
      <c r="D455" s="175"/>
      <c r="E455" s="175"/>
      <c r="R455" s="43"/>
    </row>
    <row r="456" spans="1:18" s="31" customFormat="1" x14ac:dyDescent="0.25">
      <c r="A456" s="175"/>
      <c r="D456" s="175"/>
      <c r="E456" s="175"/>
      <c r="R456" s="43"/>
    </row>
    <row r="457" spans="1:18" s="31" customFormat="1" x14ac:dyDescent="0.25">
      <c r="A457" s="175"/>
      <c r="D457" s="175"/>
      <c r="E457" s="175"/>
      <c r="R457" s="43"/>
    </row>
    <row r="458" spans="1:18" s="31" customFormat="1" x14ac:dyDescent="0.25">
      <c r="A458" s="175"/>
      <c r="D458" s="175"/>
      <c r="E458" s="175"/>
      <c r="R458" s="43"/>
    </row>
    <row r="459" spans="1:18" s="31" customFormat="1" x14ac:dyDescent="0.25">
      <c r="A459" s="175"/>
      <c r="D459" s="175"/>
      <c r="E459" s="175"/>
      <c r="R459" s="43"/>
    </row>
    <row r="460" spans="1:18" s="31" customFormat="1" x14ac:dyDescent="0.25">
      <c r="A460" s="175"/>
      <c r="D460" s="175"/>
      <c r="E460" s="175"/>
      <c r="R460" s="43"/>
    </row>
    <row r="461" spans="1:18" s="31" customFormat="1" x14ac:dyDescent="0.25">
      <c r="A461" s="175"/>
      <c r="D461" s="175"/>
      <c r="E461" s="175"/>
      <c r="R461" s="43"/>
    </row>
    <row r="462" spans="1:18" s="31" customFormat="1" x14ac:dyDescent="0.25">
      <c r="A462" s="175"/>
      <c r="D462" s="175"/>
      <c r="E462" s="175"/>
      <c r="R462" s="43"/>
    </row>
    <row r="463" spans="1:18" s="31" customFormat="1" x14ac:dyDescent="0.25">
      <c r="A463" s="175"/>
      <c r="D463" s="175"/>
      <c r="E463" s="175"/>
      <c r="R463" s="43"/>
    </row>
    <row r="464" spans="1:18" s="31" customFormat="1" x14ac:dyDescent="0.25">
      <c r="A464" s="175"/>
      <c r="D464" s="175"/>
      <c r="E464" s="175"/>
      <c r="R464" s="43"/>
    </row>
    <row r="465" spans="1:18" s="31" customFormat="1" x14ac:dyDescent="0.25">
      <c r="A465" s="175"/>
      <c r="D465" s="175"/>
      <c r="E465" s="175"/>
      <c r="R465" s="43"/>
    </row>
    <row r="466" spans="1:18" s="31" customFormat="1" x14ac:dyDescent="0.25">
      <c r="A466" s="175"/>
      <c r="D466" s="175"/>
      <c r="E466" s="175"/>
      <c r="R466" s="43"/>
    </row>
    <row r="467" spans="1:18" s="31" customFormat="1" x14ac:dyDescent="0.25">
      <c r="A467" s="175"/>
      <c r="D467" s="175"/>
      <c r="E467" s="175"/>
      <c r="R467" s="43"/>
    </row>
    <row r="468" spans="1:18" s="31" customFormat="1" x14ac:dyDescent="0.25">
      <c r="A468" s="175"/>
      <c r="D468" s="175"/>
      <c r="E468" s="175"/>
      <c r="R468" s="43"/>
    </row>
    <row r="469" spans="1:18" s="31" customFormat="1" x14ac:dyDescent="0.25">
      <c r="A469" s="175"/>
      <c r="D469" s="175"/>
      <c r="E469" s="175"/>
      <c r="R469" s="43"/>
    </row>
    <row r="470" spans="1:18" s="31" customFormat="1" x14ac:dyDescent="0.25">
      <c r="A470" s="175"/>
      <c r="D470" s="175"/>
      <c r="E470" s="175"/>
      <c r="R470" s="43"/>
    </row>
    <row r="471" spans="1:18" s="31" customFormat="1" x14ac:dyDescent="0.25">
      <c r="A471" s="175"/>
      <c r="D471" s="175"/>
      <c r="E471" s="175"/>
      <c r="R471" s="43"/>
    </row>
    <row r="472" spans="1:18" s="31" customFormat="1" x14ac:dyDescent="0.25">
      <c r="A472" s="175"/>
      <c r="D472" s="175"/>
      <c r="E472" s="175"/>
      <c r="R472" s="43"/>
    </row>
    <row r="473" spans="1:18" s="31" customFormat="1" x14ac:dyDescent="0.25">
      <c r="A473" s="175"/>
      <c r="D473" s="175"/>
      <c r="E473" s="175"/>
      <c r="R473" s="43"/>
    </row>
    <row r="474" spans="1:18" s="31" customFormat="1" x14ac:dyDescent="0.25">
      <c r="A474" s="175"/>
      <c r="D474" s="175"/>
      <c r="E474" s="175"/>
      <c r="R474" s="43"/>
    </row>
    <row r="475" spans="1:18" s="31" customFormat="1" x14ac:dyDescent="0.25">
      <c r="A475" s="175"/>
      <c r="D475" s="175"/>
      <c r="E475" s="175"/>
      <c r="R475" s="43"/>
    </row>
    <row r="476" spans="1:18" s="31" customFormat="1" x14ac:dyDescent="0.25">
      <c r="A476" s="175"/>
      <c r="D476" s="175"/>
      <c r="E476" s="175"/>
      <c r="R476" s="43"/>
    </row>
    <row r="477" spans="1:18" s="31" customFormat="1" x14ac:dyDescent="0.25">
      <c r="A477" s="175"/>
      <c r="D477" s="175"/>
      <c r="E477" s="175"/>
      <c r="R477" s="43"/>
    </row>
    <row r="478" spans="1:18" s="31" customFormat="1" x14ac:dyDescent="0.25">
      <c r="A478" s="175"/>
      <c r="D478" s="175"/>
      <c r="E478" s="175"/>
      <c r="R478" s="43"/>
    </row>
    <row r="479" spans="1:18" s="31" customFormat="1" x14ac:dyDescent="0.25">
      <c r="A479" s="175"/>
      <c r="D479" s="175"/>
      <c r="E479" s="175"/>
      <c r="R479" s="43"/>
    </row>
    <row r="480" spans="1:18" s="31" customFormat="1" x14ac:dyDescent="0.25">
      <c r="A480" s="175"/>
      <c r="D480" s="175"/>
      <c r="E480" s="175"/>
      <c r="R480" s="43"/>
    </row>
    <row r="481" spans="1:18" s="31" customFormat="1" x14ac:dyDescent="0.25">
      <c r="A481" s="175"/>
      <c r="D481" s="175"/>
      <c r="E481" s="175"/>
      <c r="R481" s="43"/>
    </row>
    <row r="482" spans="1:18" s="31" customFormat="1" x14ac:dyDescent="0.25">
      <c r="A482" s="175"/>
      <c r="D482" s="175"/>
      <c r="E482" s="175"/>
      <c r="R482" s="43"/>
    </row>
    <row r="483" spans="1:18" s="31" customFormat="1" x14ac:dyDescent="0.25">
      <c r="A483" s="175"/>
      <c r="D483" s="175"/>
      <c r="E483" s="175"/>
      <c r="R483" s="43"/>
    </row>
    <row r="484" spans="1:18" s="31" customFormat="1" x14ac:dyDescent="0.25">
      <c r="A484" s="175"/>
      <c r="D484" s="175"/>
      <c r="E484" s="175"/>
      <c r="R484" s="43"/>
    </row>
    <row r="485" spans="1:18" s="31" customFormat="1" x14ac:dyDescent="0.25">
      <c r="A485" s="175"/>
      <c r="D485" s="175"/>
      <c r="E485" s="175"/>
      <c r="R485" s="43"/>
    </row>
    <row r="486" spans="1:18" s="31" customFormat="1" x14ac:dyDescent="0.25">
      <c r="A486" s="175"/>
      <c r="D486" s="175"/>
      <c r="E486" s="175"/>
      <c r="R486" s="43"/>
    </row>
    <row r="487" spans="1:18" s="31" customFormat="1" x14ac:dyDescent="0.25">
      <c r="A487" s="175"/>
      <c r="D487" s="175"/>
      <c r="E487" s="175"/>
      <c r="R487" s="43"/>
    </row>
    <row r="488" spans="1:18" s="31" customFormat="1" x14ac:dyDescent="0.25">
      <c r="A488" s="175"/>
      <c r="D488" s="175"/>
      <c r="E488" s="175"/>
      <c r="R488" s="43"/>
    </row>
    <row r="489" spans="1:18" s="31" customFormat="1" x14ac:dyDescent="0.25">
      <c r="A489" s="175"/>
      <c r="D489" s="175"/>
      <c r="E489" s="175"/>
      <c r="R489" s="43"/>
    </row>
    <row r="490" spans="1:18" s="31" customFormat="1" x14ac:dyDescent="0.25">
      <c r="A490" s="175"/>
      <c r="D490" s="175"/>
      <c r="E490" s="175"/>
      <c r="R490" s="43"/>
    </row>
    <row r="491" spans="1:18" s="31" customFormat="1" x14ac:dyDescent="0.25">
      <c r="A491" s="175"/>
      <c r="D491" s="175"/>
      <c r="E491" s="175"/>
      <c r="R491" s="43"/>
    </row>
    <row r="492" spans="1:18" s="31" customFormat="1" x14ac:dyDescent="0.25">
      <c r="A492" s="175"/>
      <c r="D492" s="175"/>
      <c r="E492" s="175"/>
      <c r="R492" s="43"/>
    </row>
    <row r="493" spans="1:18" s="31" customFormat="1" x14ac:dyDescent="0.25">
      <c r="A493" s="175"/>
      <c r="D493" s="175"/>
      <c r="E493" s="175"/>
      <c r="R493" s="43"/>
    </row>
    <row r="494" spans="1:18" s="31" customFormat="1" x14ac:dyDescent="0.25">
      <c r="A494" s="175"/>
      <c r="D494" s="175"/>
      <c r="E494" s="175"/>
      <c r="R494" s="43"/>
    </row>
    <row r="495" spans="1:18" s="31" customFormat="1" x14ac:dyDescent="0.25">
      <c r="A495" s="175"/>
      <c r="D495" s="175"/>
      <c r="E495" s="175"/>
      <c r="R495" s="43"/>
    </row>
    <row r="496" spans="1:18" s="31" customFormat="1" x14ac:dyDescent="0.25">
      <c r="A496" s="175"/>
      <c r="D496" s="175"/>
      <c r="E496" s="175"/>
      <c r="R496" s="43"/>
    </row>
    <row r="497" spans="1:18" s="31" customFormat="1" x14ac:dyDescent="0.25">
      <c r="A497" s="175"/>
      <c r="D497" s="175"/>
      <c r="E497" s="175"/>
      <c r="R497" s="43"/>
    </row>
    <row r="498" spans="1:18" s="31" customFormat="1" x14ac:dyDescent="0.25">
      <c r="A498" s="175"/>
      <c r="D498" s="175"/>
      <c r="E498" s="175"/>
      <c r="R498" s="43"/>
    </row>
    <row r="499" spans="1:18" s="31" customFormat="1" x14ac:dyDescent="0.25">
      <c r="A499" s="175"/>
      <c r="D499" s="175"/>
      <c r="E499" s="175"/>
      <c r="R499" s="43"/>
    </row>
    <row r="500" spans="1:18" s="31" customFormat="1" x14ac:dyDescent="0.25">
      <c r="A500" s="175"/>
      <c r="D500" s="175"/>
      <c r="E500" s="175"/>
      <c r="R500" s="43"/>
    </row>
    <row r="501" spans="1:18" s="31" customFormat="1" x14ac:dyDescent="0.25">
      <c r="A501" s="175"/>
      <c r="D501" s="175"/>
      <c r="E501" s="175"/>
      <c r="R501" s="43"/>
    </row>
    <row r="502" spans="1:18" s="31" customFormat="1" x14ac:dyDescent="0.25">
      <c r="A502" s="175"/>
      <c r="D502" s="175"/>
      <c r="E502" s="175"/>
      <c r="R502" s="43"/>
    </row>
    <row r="503" spans="1:18" s="31" customFormat="1" x14ac:dyDescent="0.25">
      <c r="A503" s="175"/>
      <c r="D503" s="175"/>
      <c r="E503" s="175"/>
      <c r="R503" s="43"/>
    </row>
    <row r="504" spans="1:18" s="31" customFormat="1" x14ac:dyDescent="0.25">
      <c r="A504" s="175"/>
      <c r="D504" s="175"/>
      <c r="E504" s="175"/>
      <c r="R504" s="43"/>
    </row>
    <row r="505" spans="1:18" s="31" customFormat="1" x14ac:dyDescent="0.25">
      <c r="A505" s="175"/>
      <c r="D505" s="175"/>
      <c r="E505" s="175"/>
      <c r="R505" s="43"/>
    </row>
    <row r="506" spans="1:18" s="31" customFormat="1" x14ac:dyDescent="0.25">
      <c r="A506" s="175"/>
      <c r="D506" s="175"/>
      <c r="E506" s="175"/>
      <c r="R506" s="43"/>
    </row>
    <row r="507" spans="1:18" s="31" customFormat="1" x14ac:dyDescent="0.25">
      <c r="A507" s="175"/>
      <c r="D507" s="175"/>
      <c r="E507" s="175"/>
      <c r="R507" s="43"/>
    </row>
    <row r="508" spans="1:18" s="31" customFormat="1" x14ac:dyDescent="0.25">
      <c r="A508" s="175"/>
      <c r="D508" s="175"/>
      <c r="E508" s="175"/>
      <c r="R508" s="43"/>
    </row>
    <row r="509" spans="1:18" s="31" customFormat="1" x14ac:dyDescent="0.25">
      <c r="A509" s="175"/>
      <c r="D509" s="175"/>
      <c r="E509" s="175"/>
      <c r="R509" s="43"/>
    </row>
    <row r="510" spans="1:18" s="31" customFormat="1" x14ac:dyDescent="0.25">
      <c r="A510" s="175"/>
      <c r="D510" s="175"/>
      <c r="E510" s="175"/>
      <c r="R510" s="43"/>
    </row>
    <row r="511" spans="1:18" s="31" customFormat="1" x14ac:dyDescent="0.25">
      <c r="A511" s="175"/>
      <c r="D511" s="175"/>
      <c r="E511" s="175"/>
      <c r="R511" s="43"/>
    </row>
    <row r="512" spans="1:18" s="31" customFormat="1" x14ac:dyDescent="0.25">
      <c r="A512" s="175"/>
      <c r="D512" s="175"/>
      <c r="E512" s="175"/>
      <c r="R512" s="43"/>
    </row>
    <row r="513" spans="1:18" s="31" customFormat="1" x14ac:dyDescent="0.25">
      <c r="A513" s="175"/>
      <c r="D513" s="175"/>
      <c r="E513" s="175"/>
      <c r="R513" s="43"/>
    </row>
    <row r="514" spans="1:18" s="31" customFormat="1" x14ac:dyDescent="0.25">
      <c r="A514" s="175"/>
      <c r="D514" s="175"/>
      <c r="E514" s="175"/>
      <c r="R514" s="43"/>
    </row>
    <row r="515" spans="1:18" s="31" customFormat="1" x14ac:dyDescent="0.25">
      <c r="A515" s="175"/>
      <c r="D515" s="175"/>
      <c r="E515" s="175"/>
      <c r="R515" s="43"/>
    </row>
    <row r="516" spans="1:18" s="31" customFormat="1" x14ac:dyDescent="0.25">
      <c r="A516" s="175"/>
      <c r="D516" s="175"/>
      <c r="E516" s="175"/>
      <c r="R516" s="43"/>
    </row>
    <row r="517" spans="1:18" s="31" customFormat="1" x14ac:dyDescent="0.25">
      <c r="A517" s="175"/>
      <c r="D517" s="175"/>
      <c r="E517" s="175"/>
      <c r="R517" s="43"/>
    </row>
    <row r="518" spans="1:18" s="31" customFormat="1" x14ac:dyDescent="0.25">
      <c r="A518" s="175"/>
      <c r="D518" s="175"/>
      <c r="E518" s="175"/>
      <c r="R518" s="43"/>
    </row>
    <row r="519" spans="1:18" s="31" customFormat="1" x14ac:dyDescent="0.25">
      <c r="A519" s="175"/>
      <c r="D519" s="175"/>
      <c r="E519" s="175"/>
      <c r="R519" s="43"/>
    </row>
    <row r="520" spans="1:18" s="31" customFormat="1" x14ac:dyDescent="0.25">
      <c r="A520" s="175"/>
      <c r="D520" s="175"/>
      <c r="E520" s="175"/>
      <c r="R520" s="43"/>
    </row>
    <row r="521" spans="1:18" s="31" customFormat="1" x14ac:dyDescent="0.25">
      <c r="A521" s="175"/>
      <c r="D521" s="175"/>
      <c r="E521" s="175"/>
      <c r="R521" s="43"/>
    </row>
    <row r="522" spans="1:18" s="31" customFormat="1" x14ac:dyDescent="0.25">
      <c r="A522" s="175"/>
      <c r="D522" s="175"/>
      <c r="E522" s="175"/>
      <c r="R522" s="43"/>
    </row>
    <row r="523" spans="1:18" s="31" customFormat="1" x14ac:dyDescent="0.25">
      <c r="A523" s="175"/>
      <c r="D523" s="175"/>
      <c r="E523" s="175"/>
      <c r="R523" s="43"/>
    </row>
    <row r="524" spans="1:18" s="31" customFormat="1" x14ac:dyDescent="0.25">
      <c r="A524" s="175"/>
      <c r="D524" s="175"/>
      <c r="E524" s="175"/>
      <c r="R524" s="43"/>
    </row>
    <row r="525" spans="1:18" s="31" customFormat="1" x14ac:dyDescent="0.25">
      <c r="A525" s="175"/>
      <c r="D525" s="175"/>
      <c r="E525" s="175"/>
      <c r="R525" s="43"/>
    </row>
    <row r="526" spans="1:18" s="31" customFormat="1" x14ac:dyDescent="0.25">
      <c r="A526" s="175"/>
      <c r="D526" s="175"/>
      <c r="E526" s="175"/>
      <c r="R526" s="43"/>
    </row>
    <row r="527" spans="1:18" s="31" customFormat="1" x14ac:dyDescent="0.25">
      <c r="A527" s="175"/>
      <c r="D527" s="175"/>
      <c r="E527" s="175"/>
      <c r="R527" s="43"/>
    </row>
    <row r="528" spans="1:18" s="31" customFormat="1" x14ac:dyDescent="0.25">
      <c r="A528" s="175"/>
      <c r="D528" s="175"/>
      <c r="E528" s="175"/>
      <c r="R528" s="43"/>
    </row>
    <row r="529" spans="1:18" s="31" customFormat="1" x14ac:dyDescent="0.25">
      <c r="A529" s="175"/>
      <c r="D529" s="175"/>
      <c r="E529" s="175"/>
      <c r="R529" s="43"/>
    </row>
    <row r="530" spans="1:18" s="31" customFormat="1" x14ac:dyDescent="0.25">
      <c r="A530" s="175"/>
      <c r="D530" s="175"/>
      <c r="E530" s="175"/>
      <c r="R530" s="43"/>
    </row>
    <row r="531" spans="1:18" s="31" customFormat="1" x14ac:dyDescent="0.25">
      <c r="A531" s="175"/>
      <c r="D531" s="175"/>
      <c r="E531" s="175"/>
      <c r="R531" s="43"/>
    </row>
    <row r="532" spans="1:18" s="31" customFormat="1" x14ac:dyDescent="0.25">
      <c r="A532" s="175"/>
      <c r="D532" s="175"/>
      <c r="E532" s="175"/>
      <c r="R532" s="43"/>
    </row>
    <row r="533" spans="1:18" s="31" customFormat="1" x14ac:dyDescent="0.25">
      <c r="A533" s="175"/>
      <c r="D533" s="175"/>
      <c r="E533" s="175"/>
      <c r="R533" s="43"/>
    </row>
    <row r="534" spans="1:18" s="31" customFormat="1" x14ac:dyDescent="0.25">
      <c r="A534" s="175"/>
      <c r="D534" s="175"/>
      <c r="E534" s="175"/>
      <c r="R534" s="43"/>
    </row>
    <row r="535" spans="1:18" s="31" customFormat="1" x14ac:dyDescent="0.25">
      <c r="A535" s="175"/>
      <c r="D535" s="175"/>
      <c r="E535" s="175"/>
      <c r="R535" s="43"/>
    </row>
    <row r="536" spans="1:18" s="31" customFormat="1" x14ac:dyDescent="0.25">
      <c r="A536" s="175"/>
      <c r="D536" s="175"/>
      <c r="E536" s="175"/>
      <c r="R536" s="43"/>
    </row>
    <row r="537" spans="1:18" s="31" customFormat="1" x14ac:dyDescent="0.25">
      <c r="A537" s="175"/>
      <c r="D537" s="175"/>
      <c r="E537" s="175"/>
      <c r="R537" s="43"/>
    </row>
    <row r="538" spans="1:18" s="31" customFormat="1" x14ac:dyDescent="0.25">
      <c r="A538" s="175"/>
      <c r="D538" s="175"/>
      <c r="E538" s="175"/>
      <c r="R538" s="43"/>
    </row>
    <row r="539" spans="1:18" s="31" customFormat="1" x14ac:dyDescent="0.25">
      <c r="A539" s="175"/>
      <c r="D539" s="175"/>
      <c r="E539" s="175"/>
      <c r="R539" s="43"/>
    </row>
    <row r="540" spans="1:18" s="31" customFormat="1" x14ac:dyDescent="0.25">
      <c r="A540" s="175"/>
      <c r="D540" s="175"/>
      <c r="E540" s="175"/>
      <c r="R540" s="43"/>
    </row>
    <row r="541" spans="1:18" s="31" customFormat="1" x14ac:dyDescent="0.25">
      <c r="A541" s="175"/>
      <c r="D541" s="175"/>
      <c r="E541" s="175"/>
      <c r="R541" s="43"/>
    </row>
    <row r="542" spans="1:18" s="31" customFormat="1" x14ac:dyDescent="0.25">
      <c r="A542" s="175"/>
      <c r="D542" s="175"/>
      <c r="E542" s="175"/>
      <c r="R542" s="43"/>
    </row>
    <row r="543" spans="1:18" s="31" customFormat="1" x14ac:dyDescent="0.25">
      <c r="A543" s="175"/>
      <c r="D543" s="175"/>
      <c r="E543" s="175"/>
      <c r="R543" s="43"/>
    </row>
    <row r="544" spans="1:18" s="31" customFormat="1" x14ac:dyDescent="0.25">
      <c r="A544" s="175"/>
      <c r="D544" s="175"/>
      <c r="E544" s="175"/>
      <c r="R544" s="43"/>
    </row>
    <row r="545" spans="1:18" s="31" customFormat="1" x14ac:dyDescent="0.25">
      <c r="A545" s="175"/>
      <c r="D545" s="175"/>
      <c r="E545" s="175"/>
      <c r="R545" s="43"/>
    </row>
    <row r="546" spans="1:18" s="31" customFormat="1" x14ac:dyDescent="0.25">
      <c r="A546" s="175"/>
      <c r="D546" s="175"/>
      <c r="E546" s="175"/>
      <c r="R546" s="43"/>
    </row>
    <row r="547" spans="1:18" s="31" customFormat="1" x14ac:dyDescent="0.25">
      <c r="A547" s="175"/>
      <c r="D547" s="175"/>
      <c r="E547" s="175"/>
      <c r="R547" s="43"/>
    </row>
    <row r="548" spans="1:18" s="31" customFormat="1" x14ac:dyDescent="0.25">
      <c r="A548" s="175"/>
      <c r="D548" s="175"/>
      <c r="E548" s="175"/>
      <c r="R548" s="43"/>
    </row>
    <row r="549" spans="1:18" s="31" customFormat="1" x14ac:dyDescent="0.25">
      <c r="A549" s="175"/>
      <c r="D549" s="175"/>
      <c r="E549" s="175"/>
      <c r="R549" s="43"/>
    </row>
    <row r="550" spans="1:18" s="31" customFormat="1" x14ac:dyDescent="0.25">
      <c r="A550" s="175"/>
      <c r="D550" s="175"/>
      <c r="E550" s="175"/>
      <c r="R550" s="43"/>
    </row>
    <row r="551" spans="1:18" s="31" customFormat="1" x14ac:dyDescent="0.25">
      <c r="A551" s="175"/>
      <c r="D551" s="175"/>
      <c r="E551" s="175"/>
      <c r="R551" s="43"/>
    </row>
    <row r="552" spans="1:18" s="31" customFormat="1" x14ac:dyDescent="0.25">
      <c r="A552" s="175"/>
      <c r="D552" s="175"/>
      <c r="E552" s="175"/>
      <c r="R552" s="43"/>
    </row>
    <row r="553" spans="1:18" s="31" customFormat="1" x14ac:dyDescent="0.25">
      <c r="A553" s="175"/>
      <c r="D553" s="175"/>
      <c r="E553" s="175"/>
      <c r="R553" s="43"/>
    </row>
    <row r="554" spans="1:18" s="31" customFormat="1" x14ac:dyDescent="0.25">
      <c r="A554" s="175"/>
      <c r="D554" s="175"/>
      <c r="E554" s="175"/>
      <c r="R554" s="43"/>
    </row>
    <row r="555" spans="1:18" s="31" customFormat="1" x14ac:dyDescent="0.25">
      <c r="A555" s="175"/>
      <c r="D555" s="175"/>
      <c r="E555" s="175"/>
      <c r="R555" s="43"/>
    </row>
    <row r="556" spans="1:18" s="31" customFormat="1" x14ac:dyDescent="0.25">
      <c r="A556" s="175"/>
      <c r="D556" s="175"/>
      <c r="E556" s="175"/>
      <c r="R556" s="43"/>
    </row>
    <row r="557" spans="1:18" s="31" customFormat="1" x14ac:dyDescent="0.25">
      <c r="A557" s="175"/>
      <c r="D557" s="175"/>
      <c r="E557" s="175"/>
      <c r="R557" s="43"/>
    </row>
    <row r="558" spans="1:18" s="31" customFormat="1" x14ac:dyDescent="0.25">
      <c r="A558" s="175"/>
      <c r="D558" s="175"/>
      <c r="E558" s="175"/>
      <c r="R558" s="43"/>
    </row>
    <row r="559" spans="1:18" s="31" customFormat="1" x14ac:dyDescent="0.25">
      <c r="A559" s="175"/>
      <c r="D559" s="175"/>
      <c r="E559" s="175"/>
      <c r="R559" s="43"/>
    </row>
    <row r="560" spans="1:18" s="31" customFormat="1" x14ac:dyDescent="0.25">
      <c r="A560" s="175"/>
      <c r="D560" s="175"/>
      <c r="E560" s="175"/>
      <c r="R560" s="43"/>
    </row>
    <row r="561" spans="1:18" s="31" customFormat="1" x14ac:dyDescent="0.25">
      <c r="A561" s="175"/>
      <c r="D561" s="175"/>
      <c r="E561" s="175"/>
      <c r="R561" s="43"/>
    </row>
    <row r="562" spans="1:18" s="31" customFormat="1" x14ac:dyDescent="0.25">
      <c r="A562" s="175"/>
      <c r="D562" s="175"/>
      <c r="E562" s="175"/>
      <c r="R562" s="43"/>
    </row>
    <row r="563" spans="1:18" s="31" customFormat="1" x14ac:dyDescent="0.25">
      <c r="A563" s="175"/>
      <c r="D563" s="175"/>
      <c r="E563" s="175"/>
      <c r="R563" s="43"/>
    </row>
    <row r="564" spans="1:18" s="31" customFormat="1" x14ac:dyDescent="0.25">
      <c r="A564" s="175"/>
      <c r="D564" s="175"/>
      <c r="E564" s="175"/>
      <c r="R564" s="43"/>
    </row>
    <row r="565" spans="1:18" s="31" customFormat="1" x14ac:dyDescent="0.25">
      <c r="A565" s="175"/>
      <c r="D565" s="175"/>
      <c r="E565" s="175"/>
      <c r="R565" s="43"/>
    </row>
    <row r="566" spans="1:18" s="31" customFormat="1" x14ac:dyDescent="0.25">
      <c r="A566" s="175"/>
      <c r="D566" s="175"/>
      <c r="E566" s="175"/>
      <c r="R566" s="43"/>
    </row>
    <row r="567" spans="1:18" s="31" customFormat="1" x14ac:dyDescent="0.25">
      <c r="A567" s="175"/>
      <c r="D567" s="175"/>
      <c r="E567" s="175"/>
      <c r="R567" s="43"/>
    </row>
    <row r="568" spans="1:18" s="31" customFormat="1" x14ac:dyDescent="0.25">
      <c r="A568" s="175"/>
      <c r="D568" s="175"/>
      <c r="E568" s="175"/>
      <c r="R568" s="43"/>
    </row>
    <row r="569" spans="1:18" s="31" customFormat="1" x14ac:dyDescent="0.25">
      <c r="A569" s="175"/>
      <c r="D569" s="175"/>
      <c r="E569" s="175"/>
      <c r="R569" s="43"/>
    </row>
    <row r="570" spans="1:18" s="31" customFormat="1" x14ac:dyDescent="0.25">
      <c r="A570" s="175"/>
      <c r="D570" s="175"/>
      <c r="E570" s="175"/>
      <c r="R570" s="43"/>
    </row>
    <row r="571" spans="1:18" s="31" customFormat="1" x14ac:dyDescent="0.25">
      <c r="A571" s="175"/>
      <c r="D571" s="175"/>
      <c r="E571" s="175"/>
      <c r="R571" s="43"/>
    </row>
    <row r="572" spans="1:18" s="31" customFormat="1" x14ac:dyDescent="0.25">
      <c r="A572" s="175"/>
      <c r="D572" s="175"/>
      <c r="E572" s="175"/>
      <c r="R572" s="43"/>
    </row>
    <row r="573" spans="1:18" s="31" customFormat="1" x14ac:dyDescent="0.25">
      <c r="A573" s="175"/>
      <c r="D573" s="175"/>
      <c r="E573" s="175"/>
      <c r="R573" s="43"/>
    </row>
    <row r="574" spans="1:18" s="31" customFormat="1" x14ac:dyDescent="0.25">
      <c r="A574" s="175"/>
      <c r="D574" s="175"/>
      <c r="E574" s="175"/>
      <c r="R574" s="43"/>
    </row>
    <row r="575" spans="1:18" s="31" customFormat="1" x14ac:dyDescent="0.25">
      <c r="A575" s="175"/>
      <c r="D575" s="175"/>
      <c r="E575" s="175"/>
      <c r="R575" s="43"/>
    </row>
    <row r="576" spans="1:18" s="31" customFormat="1" x14ac:dyDescent="0.25">
      <c r="A576" s="175"/>
      <c r="D576" s="175"/>
      <c r="E576" s="175"/>
      <c r="R576" s="43"/>
    </row>
    <row r="577" spans="1:18" s="31" customFormat="1" x14ac:dyDescent="0.25">
      <c r="A577" s="175"/>
      <c r="D577" s="175"/>
      <c r="E577" s="175"/>
      <c r="R577" s="43"/>
    </row>
    <row r="578" spans="1:18" s="31" customFormat="1" x14ac:dyDescent="0.25">
      <c r="A578" s="175"/>
      <c r="D578" s="175"/>
      <c r="E578" s="175"/>
      <c r="R578" s="43"/>
    </row>
    <row r="579" spans="1:18" s="31" customFormat="1" x14ac:dyDescent="0.25">
      <c r="A579" s="175"/>
      <c r="D579" s="175"/>
      <c r="E579" s="175"/>
      <c r="R579" s="43"/>
    </row>
    <row r="580" spans="1:18" s="31" customFormat="1" x14ac:dyDescent="0.25">
      <c r="A580" s="175"/>
      <c r="D580" s="175"/>
      <c r="E580" s="175"/>
      <c r="R580" s="43"/>
    </row>
    <row r="581" spans="1:18" s="31" customFormat="1" x14ac:dyDescent="0.25">
      <c r="A581" s="175"/>
      <c r="D581" s="175"/>
      <c r="E581" s="175"/>
      <c r="R581" s="43"/>
    </row>
    <row r="582" spans="1:18" s="31" customFormat="1" x14ac:dyDescent="0.25">
      <c r="A582" s="175"/>
      <c r="D582" s="175"/>
      <c r="E582" s="175"/>
      <c r="R582" s="43"/>
    </row>
    <row r="583" spans="1:18" s="31" customFormat="1" x14ac:dyDescent="0.25">
      <c r="A583" s="175"/>
      <c r="D583" s="175"/>
      <c r="E583" s="175"/>
      <c r="R583" s="43"/>
    </row>
    <row r="584" spans="1:18" s="31" customFormat="1" x14ac:dyDescent="0.25">
      <c r="A584" s="175"/>
      <c r="D584" s="175"/>
      <c r="E584" s="175"/>
      <c r="R584" s="43"/>
    </row>
    <row r="585" spans="1:18" s="31" customFormat="1" x14ac:dyDescent="0.25">
      <c r="A585" s="175"/>
      <c r="D585" s="175"/>
      <c r="E585" s="175"/>
      <c r="R585" s="43"/>
    </row>
    <row r="586" spans="1:18" s="31" customFormat="1" x14ac:dyDescent="0.25">
      <c r="A586" s="175"/>
      <c r="D586" s="175"/>
      <c r="E586" s="175"/>
      <c r="R586" s="43"/>
    </row>
    <row r="587" spans="1:18" s="31" customFormat="1" x14ac:dyDescent="0.25">
      <c r="A587" s="175"/>
      <c r="D587" s="175"/>
      <c r="E587" s="175"/>
      <c r="R587" s="43"/>
    </row>
    <row r="588" spans="1:18" s="31" customFormat="1" x14ac:dyDescent="0.25">
      <c r="A588" s="175"/>
      <c r="D588" s="175"/>
      <c r="E588" s="175"/>
      <c r="R588" s="43"/>
    </row>
    <row r="589" spans="1:18" s="31" customFormat="1" x14ac:dyDescent="0.25">
      <c r="A589" s="175"/>
      <c r="D589" s="175"/>
      <c r="E589" s="175"/>
      <c r="R589" s="43"/>
    </row>
    <row r="590" spans="1:18" s="31" customFormat="1" x14ac:dyDescent="0.25">
      <c r="A590" s="175"/>
      <c r="D590" s="175"/>
      <c r="E590" s="175"/>
      <c r="R590" s="43"/>
    </row>
    <row r="591" spans="1:18" s="31" customFormat="1" x14ac:dyDescent="0.25">
      <c r="A591" s="175"/>
      <c r="D591" s="175"/>
      <c r="E591" s="175"/>
      <c r="R591" s="43"/>
    </row>
    <row r="592" spans="1:18" s="31" customFormat="1" x14ac:dyDescent="0.25">
      <c r="A592" s="175"/>
      <c r="D592" s="175"/>
      <c r="E592" s="175"/>
      <c r="R592" s="43"/>
    </row>
    <row r="593" spans="1:18" s="31" customFormat="1" x14ac:dyDescent="0.25">
      <c r="A593" s="175"/>
      <c r="D593" s="175"/>
      <c r="E593" s="175"/>
      <c r="R593" s="43"/>
    </row>
    <row r="594" spans="1:18" s="31" customFormat="1" x14ac:dyDescent="0.25">
      <c r="A594" s="175"/>
      <c r="D594" s="175"/>
      <c r="E594" s="175"/>
      <c r="R594" s="43"/>
    </row>
    <row r="595" spans="1:18" s="31" customFormat="1" x14ac:dyDescent="0.25">
      <c r="A595" s="175"/>
      <c r="D595" s="175"/>
      <c r="E595" s="175"/>
      <c r="R595" s="43"/>
    </row>
    <row r="596" spans="1:18" s="31" customFormat="1" x14ac:dyDescent="0.25">
      <c r="A596" s="175"/>
      <c r="D596" s="175"/>
      <c r="E596" s="175"/>
      <c r="R596" s="43"/>
    </row>
    <row r="597" spans="1:18" s="31" customFormat="1" x14ac:dyDescent="0.25">
      <c r="A597" s="175"/>
      <c r="D597" s="175"/>
      <c r="E597" s="175"/>
      <c r="R597" s="43"/>
    </row>
    <row r="598" spans="1:18" s="31" customFormat="1" x14ac:dyDescent="0.25">
      <c r="A598" s="175"/>
      <c r="D598" s="175"/>
      <c r="E598" s="175"/>
      <c r="R598" s="43"/>
    </row>
    <row r="599" spans="1:18" s="31" customFormat="1" x14ac:dyDescent="0.25">
      <c r="A599" s="175"/>
      <c r="D599" s="175"/>
      <c r="E599" s="175"/>
      <c r="R599" s="43"/>
    </row>
    <row r="600" spans="1:18" s="31" customFormat="1" x14ac:dyDescent="0.25">
      <c r="A600" s="175"/>
      <c r="D600" s="175"/>
      <c r="E600" s="175"/>
      <c r="R600" s="43"/>
    </row>
    <row r="601" spans="1:18" s="31" customFormat="1" x14ac:dyDescent="0.25">
      <c r="A601" s="175"/>
      <c r="D601" s="175"/>
      <c r="E601" s="175"/>
      <c r="R601" s="43"/>
    </row>
    <row r="602" spans="1:18" s="31" customFormat="1" x14ac:dyDescent="0.25">
      <c r="A602" s="175"/>
      <c r="D602" s="175"/>
      <c r="E602" s="175"/>
      <c r="R602" s="43"/>
    </row>
    <row r="603" spans="1:18" s="31" customFormat="1" x14ac:dyDescent="0.25">
      <c r="A603" s="175"/>
      <c r="D603" s="175"/>
      <c r="E603" s="175"/>
      <c r="R603" s="43"/>
    </row>
    <row r="604" spans="1:18" s="31" customFormat="1" x14ac:dyDescent="0.25">
      <c r="A604" s="175"/>
      <c r="D604" s="175"/>
      <c r="E604" s="175"/>
      <c r="R604" s="43"/>
    </row>
    <row r="605" spans="1:18" s="31" customFormat="1" x14ac:dyDescent="0.25">
      <c r="A605" s="175"/>
      <c r="D605" s="175"/>
      <c r="E605" s="175"/>
      <c r="R605" s="43"/>
    </row>
    <row r="606" spans="1:18" s="31" customFormat="1" x14ac:dyDescent="0.25">
      <c r="A606" s="175"/>
      <c r="D606" s="175"/>
      <c r="E606" s="175"/>
      <c r="R606" s="43"/>
    </row>
    <row r="607" spans="1:18" s="31" customFormat="1" x14ac:dyDescent="0.25">
      <c r="A607" s="175"/>
      <c r="D607" s="175"/>
      <c r="E607" s="175"/>
      <c r="R607" s="43"/>
    </row>
    <row r="608" spans="1:18" s="31" customFormat="1" x14ac:dyDescent="0.25">
      <c r="A608" s="175"/>
      <c r="D608" s="175"/>
      <c r="E608" s="175"/>
      <c r="R608" s="43"/>
    </row>
    <row r="609" spans="1:18" s="31" customFormat="1" x14ac:dyDescent="0.25">
      <c r="A609" s="175"/>
      <c r="D609" s="175"/>
      <c r="E609" s="175"/>
      <c r="R609" s="43"/>
    </row>
    <row r="610" spans="1:18" s="31" customFormat="1" x14ac:dyDescent="0.25">
      <c r="A610" s="175"/>
      <c r="D610" s="175"/>
      <c r="E610" s="175"/>
      <c r="R610" s="43"/>
    </row>
    <row r="611" spans="1:18" s="31" customFormat="1" x14ac:dyDescent="0.25">
      <c r="A611" s="175"/>
      <c r="D611" s="175"/>
      <c r="E611" s="175"/>
      <c r="R611" s="43"/>
    </row>
    <row r="612" spans="1:18" s="31" customFormat="1" x14ac:dyDescent="0.25">
      <c r="A612" s="175"/>
      <c r="D612" s="175"/>
      <c r="E612" s="175"/>
      <c r="R612" s="43"/>
    </row>
    <row r="613" spans="1:18" s="31" customFormat="1" x14ac:dyDescent="0.25">
      <c r="A613" s="175"/>
      <c r="D613" s="175"/>
      <c r="E613" s="175"/>
      <c r="R613" s="43"/>
    </row>
    <row r="614" spans="1:18" s="31" customFormat="1" x14ac:dyDescent="0.25">
      <c r="A614" s="175"/>
      <c r="D614" s="175"/>
      <c r="E614" s="175"/>
      <c r="R614" s="43"/>
    </row>
    <row r="615" spans="1:18" s="31" customFormat="1" x14ac:dyDescent="0.25">
      <c r="A615" s="175"/>
      <c r="D615" s="175"/>
      <c r="E615" s="175"/>
      <c r="R615" s="43"/>
    </row>
    <row r="616" spans="1:18" s="31" customFormat="1" x14ac:dyDescent="0.25">
      <c r="A616" s="175"/>
      <c r="D616" s="175"/>
      <c r="E616" s="175"/>
      <c r="R616" s="43"/>
    </row>
    <row r="617" spans="1:18" s="31" customFormat="1" x14ac:dyDescent="0.25">
      <c r="A617" s="175"/>
      <c r="D617" s="175"/>
      <c r="E617" s="175"/>
      <c r="R617" s="43"/>
    </row>
    <row r="618" spans="1:18" s="31" customFormat="1" x14ac:dyDescent="0.25">
      <c r="A618" s="175"/>
      <c r="D618" s="175"/>
      <c r="E618" s="175"/>
      <c r="R618" s="43"/>
    </row>
    <row r="619" spans="1:18" s="31" customFormat="1" x14ac:dyDescent="0.25">
      <c r="A619" s="175"/>
      <c r="D619" s="175"/>
      <c r="E619" s="175"/>
      <c r="R619" s="43"/>
    </row>
    <row r="620" spans="1:18" s="31" customFormat="1" x14ac:dyDescent="0.25">
      <c r="A620" s="175"/>
      <c r="D620" s="175"/>
      <c r="E620" s="175"/>
      <c r="R620" s="43"/>
    </row>
    <row r="621" spans="1:18" s="31" customFormat="1" x14ac:dyDescent="0.25">
      <c r="A621" s="175"/>
      <c r="D621" s="175"/>
      <c r="E621" s="175"/>
      <c r="R621" s="43"/>
    </row>
    <row r="622" spans="1:18" s="31" customFormat="1" x14ac:dyDescent="0.25">
      <c r="A622" s="175"/>
      <c r="D622" s="175"/>
      <c r="E622" s="175"/>
      <c r="R622" s="43"/>
    </row>
    <row r="623" spans="1:18" s="31" customFormat="1" x14ac:dyDescent="0.25">
      <c r="A623" s="175"/>
      <c r="D623" s="175"/>
      <c r="E623" s="175"/>
      <c r="R623" s="43"/>
    </row>
    <row r="624" spans="1:18" s="31" customFormat="1" x14ac:dyDescent="0.25">
      <c r="A624" s="175"/>
      <c r="D624" s="175"/>
      <c r="E624" s="175"/>
      <c r="R624" s="43"/>
    </row>
    <row r="625" spans="1:18" s="31" customFormat="1" x14ac:dyDescent="0.25">
      <c r="A625" s="175"/>
      <c r="D625" s="175"/>
      <c r="E625" s="175"/>
      <c r="R625" s="43"/>
    </row>
    <row r="626" spans="1:18" s="31" customFormat="1" x14ac:dyDescent="0.25">
      <c r="A626" s="175"/>
      <c r="D626" s="175"/>
      <c r="E626" s="175"/>
      <c r="R626" s="43"/>
    </row>
    <row r="627" spans="1:18" s="31" customFormat="1" x14ac:dyDescent="0.25">
      <c r="A627" s="175"/>
      <c r="D627" s="175"/>
      <c r="E627" s="175"/>
      <c r="R627" s="43"/>
    </row>
    <row r="628" spans="1:18" s="31" customFormat="1" x14ac:dyDescent="0.25">
      <c r="A628" s="175"/>
      <c r="D628" s="175"/>
      <c r="E628" s="175"/>
      <c r="R628" s="43"/>
    </row>
    <row r="629" spans="1:18" s="31" customFormat="1" x14ac:dyDescent="0.25">
      <c r="A629" s="175"/>
      <c r="D629" s="175"/>
      <c r="E629" s="175"/>
      <c r="R629" s="43"/>
    </row>
    <row r="630" spans="1:18" s="31" customFormat="1" x14ac:dyDescent="0.25">
      <c r="A630" s="175"/>
      <c r="D630" s="175"/>
      <c r="E630" s="175"/>
      <c r="R630" s="43"/>
    </row>
    <row r="631" spans="1:18" s="31" customFormat="1" x14ac:dyDescent="0.25">
      <c r="A631" s="175"/>
      <c r="D631" s="175"/>
      <c r="E631" s="175"/>
      <c r="R631" s="43"/>
    </row>
    <row r="632" spans="1:18" s="31" customFormat="1" x14ac:dyDescent="0.25">
      <c r="A632" s="175"/>
      <c r="D632" s="175"/>
      <c r="E632" s="175"/>
      <c r="R632" s="43"/>
    </row>
    <row r="633" spans="1:18" s="31" customFormat="1" x14ac:dyDescent="0.25">
      <c r="A633" s="175"/>
      <c r="D633" s="175"/>
      <c r="E633" s="175"/>
      <c r="R633" s="43"/>
    </row>
    <row r="634" spans="1:18" s="31" customFormat="1" x14ac:dyDescent="0.25">
      <c r="A634" s="175"/>
      <c r="D634" s="175"/>
      <c r="E634" s="175"/>
      <c r="R634" s="43"/>
    </row>
  </sheetData>
  <sheetProtection insertRows="0" deleteRows="0"/>
  <mergeCells count="15">
    <mergeCell ref="A124:E124"/>
    <mergeCell ref="A133:E133"/>
    <mergeCell ref="A92:E92"/>
    <mergeCell ref="A1:T1"/>
    <mergeCell ref="A2:T2"/>
    <mergeCell ref="A21:E21"/>
    <mergeCell ref="A75:D75"/>
    <mergeCell ref="A77:E77"/>
    <mergeCell ref="A19:E19"/>
    <mergeCell ref="G19:R19"/>
    <mergeCell ref="A4:T4"/>
    <mergeCell ref="D7:R7"/>
    <mergeCell ref="D8:R8"/>
    <mergeCell ref="F12:G12"/>
    <mergeCell ref="F13:G13"/>
  </mergeCells>
  <printOptions horizontalCentered="1"/>
  <pageMargins left="3.937007874015748E-2" right="3.937007874015748E-2" top="0.15748031496062992" bottom="0.15748031496062992" header="0" footer="0"/>
  <pageSetup scale="45" orientation="landscape" r:id="rId1"/>
  <rowBreaks count="1" manualBreakCount="1">
    <brk id="155" max="16383" man="1"/>
  </rowBreaks>
  <colBreaks count="1" manualBreakCount="1">
    <brk id="2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workbookViewId="0">
      <selection activeCell="A2" sqref="A2:XFD2"/>
    </sheetView>
  </sheetViews>
  <sheetFormatPr baseColWidth="10" defaultColWidth="9.140625" defaultRowHeight="15" x14ac:dyDescent="0.25"/>
  <cols>
    <col min="1" max="1" width="2.7109375" style="3" customWidth="1"/>
    <col min="2" max="2" width="27.42578125" style="3" customWidth="1"/>
    <col min="3" max="3" width="2.28515625" style="3" customWidth="1"/>
    <col min="4" max="4" width="27.42578125" style="3" customWidth="1"/>
    <col min="5" max="5" width="2.28515625" style="3" customWidth="1"/>
    <col min="6" max="6" width="27.42578125" style="3" customWidth="1"/>
    <col min="7" max="7" width="1.7109375" style="3" customWidth="1"/>
    <col min="8" max="8" width="27.42578125" style="3" customWidth="1"/>
    <col min="9" max="16384" width="9.140625" style="3"/>
  </cols>
  <sheetData>
    <row r="1" spans="1:8" x14ac:dyDescent="0.25">
      <c r="B1" s="3" t="s">
        <v>6</v>
      </c>
    </row>
    <row r="3" spans="1:8" s="38" customFormat="1" ht="35.1" customHeight="1" x14ac:dyDescent="0.25">
      <c r="B3" s="39" t="s">
        <v>12</v>
      </c>
      <c r="D3" s="39" t="s">
        <v>17</v>
      </c>
      <c r="F3" s="39" t="s">
        <v>23</v>
      </c>
      <c r="H3" s="39" t="s">
        <v>28</v>
      </c>
    </row>
    <row r="4" spans="1:8" x14ac:dyDescent="0.25">
      <c r="B4" s="40" t="s">
        <v>15</v>
      </c>
      <c r="D4" s="25" t="s">
        <v>18</v>
      </c>
      <c r="F4" s="19" t="s">
        <v>3</v>
      </c>
      <c r="H4" s="19" t="s">
        <v>30</v>
      </c>
    </row>
    <row r="5" spans="1:8" x14ac:dyDescent="0.25">
      <c r="A5" s="8"/>
      <c r="B5" s="41" t="s">
        <v>16</v>
      </c>
      <c r="D5" s="19" t="s">
        <v>19</v>
      </c>
      <c r="F5" s="19" t="s">
        <v>26</v>
      </c>
      <c r="H5" s="19" t="s">
        <v>8</v>
      </c>
    </row>
    <row r="6" spans="1:8" x14ac:dyDescent="0.25">
      <c r="A6" s="8"/>
      <c r="B6" s="41" t="s">
        <v>5</v>
      </c>
      <c r="D6" s="19" t="s">
        <v>9</v>
      </c>
      <c r="F6" s="19" t="s">
        <v>9</v>
      </c>
      <c r="H6" s="19" t="s">
        <v>31</v>
      </c>
    </row>
    <row r="7" spans="1:8" x14ac:dyDescent="0.25">
      <c r="A7" s="8"/>
      <c r="B7" s="42" t="s">
        <v>14</v>
      </c>
      <c r="D7" s="20" t="s">
        <v>20</v>
      </c>
      <c r="F7" s="20" t="s">
        <v>20</v>
      </c>
      <c r="H7" s="19" t="s">
        <v>9</v>
      </c>
    </row>
    <row r="8" spans="1:8" x14ac:dyDescent="0.25">
      <c r="B8" s="35"/>
      <c r="D8" s="26"/>
      <c r="F8" s="35"/>
      <c r="H8" s="37" t="s">
        <v>20</v>
      </c>
    </row>
    <row r="9" spans="1:8" x14ac:dyDescent="0.25">
      <c r="B9" s="4"/>
      <c r="D9" s="27"/>
      <c r="F9" s="36"/>
      <c r="H9" s="35"/>
    </row>
    <row r="10" spans="1:8" x14ac:dyDescent="0.25">
      <c r="B10" s="36"/>
      <c r="D10" s="27"/>
      <c r="F10" s="36"/>
      <c r="H10" s="36"/>
    </row>
    <row r="11" spans="1:8" x14ac:dyDescent="0.25">
      <c r="B11" s="36"/>
      <c r="D11" s="27"/>
      <c r="H11" s="36"/>
    </row>
    <row r="12" spans="1:8" x14ac:dyDescent="0.25">
      <c r="B12" s="36"/>
      <c r="D12" s="28"/>
      <c r="E12" s="3" t="s">
        <v>7</v>
      </c>
      <c r="H12" s="36"/>
    </row>
    <row r="13" spans="1:8" x14ac:dyDescent="0.25">
      <c r="B13" s="36"/>
      <c r="H13" s="36"/>
    </row>
    <row r="14" spans="1:8" x14ac:dyDescent="0.25">
      <c r="B14" s="36"/>
      <c r="H14" s="36"/>
    </row>
    <row r="15" spans="1:8" x14ac:dyDescent="0.25">
      <c r="B15" s="36"/>
      <c r="H15" s="36"/>
    </row>
    <row r="16" spans="1:8" x14ac:dyDescent="0.25">
      <c r="B16" s="36"/>
      <c r="H16" s="36"/>
    </row>
    <row r="17" spans="2:8" x14ac:dyDescent="0.25">
      <c r="B17" s="36"/>
      <c r="H17" s="36"/>
    </row>
    <row r="18" spans="2:8" x14ac:dyDescent="0.25">
      <c r="B18" s="36"/>
      <c r="H18" s="36"/>
    </row>
    <row r="19" spans="2:8" x14ac:dyDescent="0.25">
      <c r="B19" s="36"/>
      <c r="H19" s="36"/>
    </row>
    <row r="20" spans="2:8" x14ac:dyDescent="0.25">
      <c r="H20" s="36"/>
    </row>
    <row r="21" spans="2:8" x14ac:dyDescent="0.25">
      <c r="H21" s="36"/>
    </row>
    <row r="22" spans="2:8" x14ac:dyDescent="0.25">
      <c r="H22" s="36"/>
    </row>
    <row r="23" spans="2:8" x14ac:dyDescent="0.25">
      <c r="H23" s="36"/>
    </row>
    <row r="24" spans="2:8" x14ac:dyDescent="0.25">
      <c r="H24" s="36"/>
    </row>
    <row r="25" spans="2:8" x14ac:dyDescent="0.25">
      <c r="H25" s="36"/>
    </row>
    <row r="26" spans="2:8" x14ac:dyDescent="0.25">
      <c r="H26" s="36"/>
    </row>
    <row r="27" spans="2:8" x14ac:dyDescent="0.25">
      <c r="B27" s="4"/>
      <c r="H27" s="36"/>
    </row>
    <row r="28" spans="2:8" x14ac:dyDescent="0.25">
      <c r="H28" s="36"/>
    </row>
    <row r="29" spans="2:8" x14ac:dyDescent="0.25">
      <c r="H29" s="36"/>
    </row>
    <row r="30" spans="2:8" x14ac:dyDescent="0.25">
      <c r="H30" s="36"/>
    </row>
    <row r="31" spans="2:8" x14ac:dyDescent="0.25">
      <c r="H31" s="36"/>
    </row>
    <row r="32" spans="2:8" x14ac:dyDescent="0.25">
      <c r="H32" s="36"/>
    </row>
    <row r="33" spans="8:8" x14ac:dyDescent="0.25">
      <c r="H33" s="36"/>
    </row>
    <row r="34" spans="8:8" x14ac:dyDescent="0.25">
      <c r="H34" s="36"/>
    </row>
    <row r="35" spans="8:8" x14ac:dyDescent="0.25">
      <c r="H35" s="36"/>
    </row>
    <row r="36" spans="8:8" x14ac:dyDescent="0.25">
      <c r="H36" s="36"/>
    </row>
    <row r="37" spans="8:8" x14ac:dyDescent="0.25">
      <c r="H37" s="36"/>
    </row>
    <row r="38" spans="8:8" x14ac:dyDescent="0.25">
      <c r="H38" s="36"/>
    </row>
    <row r="39" spans="8:8" x14ac:dyDescent="0.25">
      <c r="H39" s="36"/>
    </row>
    <row r="40" spans="8:8" x14ac:dyDescent="0.25">
      <c r="H40" s="36"/>
    </row>
    <row r="41" spans="8:8" x14ac:dyDescent="0.25">
      <c r="H41" s="36"/>
    </row>
    <row r="42" spans="8:8" x14ac:dyDescent="0.25">
      <c r="H42" s="36"/>
    </row>
    <row r="43" spans="8:8" x14ac:dyDescent="0.25">
      <c r="H43" s="36"/>
    </row>
    <row r="44" spans="8:8" x14ac:dyDescent="0.25">
      <c r="H44" s="36"/>
    </row>
    <row r="45" spans="8:8" x14ac:dyDescent="0.25">
      <c r="H45" s="36"/>
    </row>
    <row r="46" spans="8:8" x14ac:dyDescent="0.25">
      <c r="H46" s="36"/>
    </row>
    <row r="47" spans="8:8" x14ac:dyDescent="0.25">
      <c r="H47" s="36"/>
    </row>
    <row r="48" spans="8:8" x14ac:dyDescent="0.25">
      <c r="H48" s="36"/>
    </row>
    <row r="49" spans="8:8" x14ac:dyDescent="0.25">
      <c r="H49" s="36"/>
    </row>
    <row r="50" spans="8:8" x14ac:dyDescent="0.25">
      <c r="H50" s="36"/>
    </row>
  </sheetData>
  <conditionalFormatting sqref="H13:H50">
    <cfRule type="duplicateValues" dxfId="1" priority="7"/>
    <cfRule type="duplicateValues" dxfId="0" priority="8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Concentrado</vt:lpstr>
      <vt:lpstr>Rubro 1. Recursos humanos</vt:lpstr>
      <vt:lpstr>Rubro 2. Recursos sustantivos</vt:lpstr>
      <vt:lpstr>Rubro 3. Papelería y mat difus</vt:lpstr>
      <vt:lpstr>Rubro 4. Viáticos, transp otr</vt:lpstr>
      <vt:lpstr>Rubros</vt:lpstr>
      <vt:lpstr>Concentrado!Área_de_impresión</vt:lpstr>
      <vt:lpstr>'Rubro 1. Recursos humanos'!Área_de_impresión</vt:lpstr>
      <vt:lpstr>'Rubro 2. Recursos sustantivos'!Área_de_impresión</vt:lpstr>
      <vt:lpstr>'Rubro 3. Papelería y mat difus'!Área_de_impresión</vt:lpstr>
      <vt:lpstr>'Rubro 4. Viáticos, transp otr'!Área_de_impresión</vt:lpstr>
      <vt:lpstr>Concentrado!Títulos_a_imprimir</vt:lpstr>
      <vt:lpstr>'Rubro 1. Recursos humanos'!Títulos_a_imprimir</vt:lpstr>
      <vt:lpstr>'Rubro 2. Recursos sustantivos'!Títulos_a_imprimir</vt:lpstr>
      <vt:lpstr>'Rubro 3. Papelería y mat difus'!Títulos_a_imprimir</vt:lpstr>
      <vt:lpstr>'Rubro 4. Viáticos, transp otr'!Títulos_a_imprimir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Perez</dc:creator>
  <cp:lastModifiedBy>Jorge</cp:lastModifiedBy>
  <cp:lastPrinted>2019-03-15T05:50:20Z</cp:lastPrinted>
  <dcterms:created xsi:type="dcterms:W3CDTF">2018-04-18T19:37:59Z</dcterms:created>
  <dcterms:modified xsi:type="dcterms:W3CDTF">2020-01-28T01:26:55Z</dcterms:modified>
</cp:coreProperties>
</file>